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131" sheetId="2" r:id="rId2"/>
    <sheet name="SO 150" sheetId="3" r:id="rId3"/>
  </sheets>
  <definedNames/>
  <calcPr/>
  <webPublishing/>
</workbook>
</file>

<file path=xl/sharedStrings.xml><?xml version="1.0" encoding="utf-8"?>
<sst xmlns="http://schemas.openxmlformats.org/spreadsheetml/2006/main" count="1258" uniqueCount="437">
  <si>
    <t>ASPE10</t>
  </si>
  <si>
    <t>S</t>
  </si>
  <si>
    <t>Firma: ÚDRŽBA SILNIC Královéhradeckého kraje a.s.</t>
  </si>
  <si>
    <t>Soupis prací objektu</t>
  </si>
  <si>
    <t xml:space="preserve">Stavba: </t>
  </si>
  <si>
    <t>33195</t>
  </si>
  <si>
    <t>II/326 SUKORADY - REKONSTRUKCE PROPUSTKU_neoceněný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</si>
  <si>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</si>
  <si>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</si>
  <si>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</si>
  <si>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</si>
  <si>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</si>
  <si>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</si>
  <si>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</si>
  <si>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</si>
  <si>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</si>
  <si>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</si>
  <si>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</si>
  <si>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</si>
  <si>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</si>
  <si>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</si>
  <si>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</si>
  <si>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</si>
  <si>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</si>
  <si>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</si>
  <si>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</si>
  <si>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</si>
  <si>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</si>
  <si>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</si>
  <si>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</si>
  <si>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</si>
  <si>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</si>
  <si>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</si>
  <si>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</si>
  <si>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</si>
  <si>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</si>
  <si>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</si>
  <si>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</si>
  <si>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</si>
  <si>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</si>
  <si>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</si>
  <si>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Zajištění inženýrských sítí před zahájením stavebních prací a během realizace stavby dle požadavku správců.  
Nutné vytyčení všech pozemních sítí s protokolárním zápisem příslušných správců.  
Přesnou polohu pozemních vedení ověřit ručně kopanými sondami. Přechody nutno ochránit.</t>
  </si>
  <si>
    <t>VV</t>
  </si>
  <si>
    <t>1=1,000 [A] 
Celkové množství 1.000000=1,000 [B]</t>
  </si>
  <si>
    <t>TS</t>
  </si>
  <si>
    <t>zahrnuje veškeré náklady spojené s objednatelem požadovanými zarízeními</t>
  </si>
  <si>
    <t>02910</t>
  </si>
  <si>
    <t>OSTATNÍ POŽADAVKY - ZEMEMERICSKÁ MERENÍ</t>
  </si>
  <si>
    <t>Veškerá zaměření nutná k realizaci díla (např. vytyčení stavby, potřebná zaměření a geodetické práce v průběhu výstavby, obvod staveniště apod.) a k uvedení stavby do užívání a řádnému předání dokončeného díla. Včetně ochrany vytyčovacích bodů.  
3x tištěná + 1x CD</t>
  </si>
  <si>
    <t>zahrnuje veškeré náklady spojené s objednatelem požadovanými pracemi,   
- pro stanovení orientacní investorské ceny urcete jednotkovou cenu jako 1% odhadované ceny stavby</t>
  </si>
  <si>
    <t>02911</t>
  </si>
  <si>
    <t>OSTATNÍ POŽADAVKY - GEODETICKÉ ZAMERENÍ</t>
  </si>
  <si>
    <t>HM</t>
  </si>
  <si>
    <t>Zaměření vrstev pro určení kubatur konstrukčních vrstev a celkových plošných a dálkových výměr.</t>
  </si>
  <si>
    <t>zahrnuje veškeré náklady spojené s objednatelem požadovanými pracemi</t>
  </si>
  <si>
    <t>02940</t>
  </si>
  <si>
    <t>OSTATNÍ POŽADAVKY - VYPRACOVÁNÍ DOKUMENTACE</t>
  </si>
  <si>
    <t>Dokumentace skutečného provedení stavby.  
Výkresy a související písemnosti zhotovené stavby potřebné pro evidenci pozemní komunikace.  
Výkresy odchylek a změn stavby oproti DSP+PDPS.  
Ověření podpisem odpovědného zástupcezhotovitele a správce stavby.  
Zadavatel poskytně dokumentaci v otevřeném formátu dwg.</t>
  </si>
  <si>
    <t>02943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</si>
  <si>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</si>
  <si>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</t>
  </si>
  <si>
    <t>02945</t>
  </si>
  <si>
    <t>OSTAT POŽADAVKY - GEOMETRICKÝ PLÁN</t>
  </si>
  <si>
    <t>geometrický plán pro majektové vypořádání vlastnických vztahů, potvrzený katastrálním úřadem.</t>
  </si>
  <si>
    <t>položka zahrnuje:         
- prípravu podkladu, vyhotovení žádosti pro vklad na katastrální úrad  
- polní práce spojené s vyhotovením geometrického plánu  
- výpocetní a grafické kancelárské práce  
- úrední overení výsledného elaborátu  
- schválení návrhu vkladu do katastru nemovitostí príslušným katastrálním úradem</t>
  </si>
  <si>
    <t>7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</si>
  <si>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</si>
  <si>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</si>
  <si>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</si>
  <si>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deje a konstrukcí v požadovaných casových intervalech  
- zadavatelem specifikované výstupy (fotografie v papírovém a digitálním formátu) v požadovaném poctu</t>
  </si>
  <si>
    <t>8</t>
  </si>
  <si>
    <t>02950</t>
  </si>
  <si>
    <t>OSTATNÍ POŽADAVKY - POSUDKY, KONTROLY, REVIZNÍ ZPRÁVY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</si>
  <si>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pa\sportizace provedené před zahájením prací. Následně pasportizace po dokončení akce s propojením a prokázáním stavu konstrukcí, objektů a pozemků před a po akci.  
Celkem pasportizace včetně kompletní dokumentace v tištěné podobě a předání na CD dle SOD.</t>
  </si>
  <si>
    <t>02990</t>
  </si>
  <si>
    <t>OSTATNÍ POŽADAVKY - INFORMACNÍ TABULE</t>
  </si>
  <si>
    <t>Náklady na zřízení informační tabule s údaji o stavbě s textem dle vzoru objednatele na obou koncích realizovaného úseku. Po ukončení stavby odstranění.</t>
  </si>
  <si>
    <t>2=2,000 [A] 
Celkové množství 2.000000=2,000 [B]</t>
  </si>
  <si>
    <t>položka zahrnuje:  
- dodání a osazení informacních tabulí v predepsaném provedení a množství s obsahem predepsaným zadavatelem  
- veškeré nosné a upevnovací konstrukce  
- základové konstrukce vcetne nutných zemních prací  
- demontáž a odvoz po skoncení platnosti  
- prípadne nutné opravy poškozených cátí behem platnosti</t>
  </si>
  <si>
    <t>03720</t>
  </si>
  <si>
    <t>POMOC PRÁCE ZAJIŠŤ NEBO ZŘÍZ REGULACI A OCHRANU DOPRAVY</t>
  </si>
  <si>
    <t>nná částka musí obsahovat veškeré náklady na dočasné úpravy a regulaci dopravy (i pěší) na staveništi a nezbytné značení a opatření vyplývající z požadavků BOZP na staveništi vč. provizorních lávek, nájezdů,...Trasy pro pěší v souladu s vyhl. č. 398/2009 Sb., o obecných technických požadavcích  
zabezpečujících bezbariérové užívání staveb. Po dobu realizace stavby zajištěn přístup k objektům pro požární techniku, policii, záchranné služby.</t>
  </si>
  <si>
    <t>zahrnuje objednatelem povolené náklady na požadovaná zařízení zhotovitele</t>
  </si>
  <si>
    <t>SO 131</t>
  </si>
  <si>
    <t>Propustek v km 12,135</t>
  </si>
  <si>
    <t>015111</t>
  </si>
  <si>
    <t>POPLATKY ZA LIKVIDACI ODPADU NEKONTAMINOVANÝCH - 17 05 04  VYTEŽENÉ ZEMINY A HORNINY -  I. TRÍDA TEŽITELNOSTI</t>
  </si>
  <si>
    <t>T</t>
  </si>
  <si>
    <t>Zemina, ornice - předpoklad 1800 kg/m3  
Podkladní vrstvy - předpoklad 1500 kg/m3  
Kámen - předpoklad 2600 kg/m3</t>
  </si>
  <si>
    <t>pol.17120.a-pol.17411 (88,282-43,264)*1,8=81,032 [A] 
z pol.11332 19,034*1,5=28,551 [B] 
z pol. 12931 40*0,25*1,8=18,000 [C] 
z pol.12110 (6,890-2,364)*1,8=8,147 [D] 
z pol. 12960 2,4*1,8=4,320 [E] 
z pol. 96613 10,842*2,6=28,189 [F] 
Celkové množství 168.239000=168,239 [G]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</si>
  <si>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</si>
  <si>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015140</t>
  </si>
  <si>
    <t>POPLATKY ZA LIKVIDACI ODPADU NEKONTAMINOVANÝCH - 17 01 01  BETON Z DEMOLIC OBJEKTU, ZÁKLADU TV</t>
  </si>
  <si>
    <t>Železobeton - předpoklad 2600 kg/m3  
beton 2,4 t/m3</t>
  </si>
  <si>
    <t>z pol. 96616 0,36*2,6=0,936 [A] 
z pol. 96615 2,476*2,4=5,942 [B] 
Celkové množství 6.878000=6,878 [C]</t>
  </si>
  <si>
    <t>015670</t>
  </si>
  <si>
    <t>POPLATKY ZA LIKVIDACI ODPADU NEBEZPECNÝCH - 17 01 06*  KONTAMINOVANÁ STAVEBNÍ SUT A BETONY Z DEMOLIC</t>
  </si>
  <si>
    <t>PM - předpoklad 2200 kg/m3</t>
  </si>
  <si>
    <t>z pol.11333 7,995*2,2=17,589 [A] 
Celkové množství 17,589=17,589 [B]</t>
  </si>
  <si>
    <t>Zemní práce</t>
  </si>
  <si>
    <t>11332</t>
  </si>
  <si>
    <t>ODSTRANENÍ PODKLADU ZPEVNENÝCH PLOCH Z KAMENIVA NESTMELENÉHO</t>
  </si>
  <si>
    <t>M3</t>
  </si>
  <si>
    <t>konstrukce vozovky ŠD tl. 0,170m  
sjezd tl. 0,15 m</t>
  </si>
  <si>
    <t>vozovka(pl * tl) (88,83*0,17)=15,101 [A] 
sjezd (pl*tl) (26,22*0,15)=3,933 [B] 
Celkové množství 19.034000=19,034 [C]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</si>
  <si>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</si>
  <si>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11333</t>
  </si>
  <si>
    <t>ODSTRANENÍ PODKLADU ZPEVNENÝCH PLOCH S ASFALT POJIVEM</t>
  </si>
  <si>
    <t>penetrační makadam tl. 0,09</t>
  </si>
  <si>
    <t>penetrační makadam(pl.*tl) 88,83*0,09=7,995 [A] 
Celkové množství 7,995=7,995 [B]</t>
  </si>
  <si>
    <t>11372</t>
  </si>
  <si>
    <t>FRÉZOVÁNÍ ZPEVNĚNÝCH PLOCH ASFALTOVÝCH</t>
  </si>
  <si>
    <t>odfrézování asfaltových vrstvev vozovky vč. naložení, odvozu a uložení, zhotovitel v ceně zohlední možnost zpětného využití recyklovaného materiálu  
Vyfrézovaný materiál zůstává zhotoviteli  
Celková hodnoty PAU do ZAS-T2</t>
  </si>
  <si>
    <t>asfaltové souvrství (pl * tl) 88,83*0,15=13,325 [A] 
Celkové množství 13,325=13,325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</si>
  <si>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</si>
  <si>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</si>
  <si>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PRUREZU DO 200MM2 V ASFALTOVÉ VOZOVCE</t>
  </si>
  <si>
    <t>M</t>
  </si>
  <si>
    <t>frézování drážky na začátku a na konci úpravy</t>
  </si>
  <si>
    <t>5,94+5,89=11,830 [A] 
Celkové množství 11.830000=11,830 [B]</t>
  </si>
  <si>
    <t>Položka zahrnuje veškerou manipulaci s vybouranou sutí a s vybouranými hmotami vc. uložení na skládku.</t>
  </si>
  <si>
    <t>12110</t>
  </si>
  <si>
    <t>SEJMUTÍ ORNICE NEBO LESNÍ PUDY</t>
  </si>
  <si>
    <t>Sejmutí ornice nebo lesní půdy v tl. 0,15m</t>
  </si>
  <si>
    <t>(pl * v) (23,64*0,15)+(3,28*0,15)+(19,01*0,15)=6,890 [A] 
Celkové množství 6.890000=6,890 [B]</t>
  </si>
  <si>
    <t>položka zahrnuje sejmutí ornice bez ohledu na tlouštku vrstvy a její vodorovnou dopravu  
nezahrnuje uložení na trvalou skládku</t>
  </si>
  <si>
    <t>12273</t>
  </si>
  <si>
    <t>ODKOPÁVKY A PROKOPÁVKY OBECNÉ TR. I</t>
  </si>
  <si>
    <t>odkop pro propustky a odláždění</t>
  </si>
  <si>
    <t>trubní propustek (pl * d) 1,48*10,6=15,688 [A] 
rámový propustek (pl*d) 6,748*8,5=57,358 [B] 
dlažba (pl*v) (11,627+1,282+13,969)*0,4=10,751 [C] 
Celkové množství 83.797000=83,797 [D]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</si>
  <si>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</si>
  <si>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12573</t>
  </si>
  <si>
    <t>a</t>
  </si>
  <si>
    <t>VYKOPÁVKY ZE ZEMNÍKU A SKLÁDEK TR. I</t>
  </si>
  <si>
    <t>vykopávka zeminy pro pol. 17411 43,264=43,264 [A] 
Celkové množství 43.264000=43,264 [B]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</si>
  <si>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úpravu, ochranu a ocištení dna, základové spáry, sten a svahu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položka nezahrnuje:  
- práce spojené s otvírkou zemníku</t>
  </si>
  <si>
    <t>11</t>
  </si>
  <si>
    <t>b</t>
  </si>
  <si>
    <t>vykopávka ornice pro ohumusování</t>
  </si>
  <si>
    <t>z pol. 18220 2,364=2,364 [A] 
Celkové množství 2.364000=2,364 [B]</t>
  </si>
  <si>
    <t>12</t>
  </si>
  <si>
    <t>12931</t>
  </si>
  <si>
    <t>CIŠTENÍ PRÍKOPU OD NÁNOSU DO 0,25M3/M</t>
  </si>
  <si>
    <t>4*10=40,000 [A] 
Celkové množství 40.000000=40,000 [B]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</si>
  <si>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</si>
  <si>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13</t>
  </si>
  <si>
    <t>12960</t>
  </si>
  <si>
    <t>CIŠTENÍ VODOTECÍ A MELIORAC KANÁLU OD NÁNOSU</t>
  </si>
  <si>
    <t>Pročištění vodoteče</t>
  </si>
  <si>
    <t>Na vtoku 0,12*10=1,200 [A] 
na odtoku 0,12*10=1,200 [B] 
Celkové množství 2.400000=2,400 [C]</t>
  </si>
  <si>
    <t>14</t>
  </si>
  <si>
    <t>13273</t>
  </si>
  <si>
    <t>HLOUBENÍ RÝH ŠÍR DO 2M PAŽ I NEPAŽ TR. I</t>
  </si>
  <si>
    <t>Hloubení rýh pro betonové a stabilizační prahy</t>
  </si>
  <si>
    <t>Betonové prahy vtoku (š * v * d) (0,30*1,00*1,60)+(0,3*1,0*1,69)=0,987 [A] 
Betonové prahy na výtoku (š * v * d) (0,30*1,00*1,70)+(0,30*1,00*1,80)+(0,3*1,0*3,26)=2,028 [B] 
Betonový práh na vtoku trubního propustu (š * v * d) (0,30*1,00*0,90)=0,270 [C] 
Stabilizační prahy trubního propustu (š*v*d*ks) 0,6*1,0*1,0*2=1,200 [D] 
Celkové množství 4.485000=4,485 [E]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</si>
  <si>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</si>
  <si>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15</t>
  </si>
  <si>
    <t>17120</t>
  </si>
  <si>
    <t>ULOŽENÍ SYPANINY DO NÁSYPU A NA SKLÁDKY BEZ ZHUTNENÍ</t>
  </si>
  <si>
    <t>z pol.12273 83,797=83,797 [A] 
z pol. 13273 4,485=4,485 [B] 
Celkové množství 88.282000=88,282 [C]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</si>
  <si>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</si>
  <si>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16</t>
  </si>
  <si>
    <t>ornice z pol. 12110 6,890=6,890 [A] 
Celkové množství 6.890000=6,890 [B]</t>
  </si>
  <si>
    <t>17</t>
  </si>
  <si>
    <t>17310</t>
  </si>
  <si>
    <t>ZEMNÍ KRAJNICE A DOSYPÁVKY SE ZHUTNENÍM</t>
  </si>
  <si>
    <t>100% PS materiál min. podmínečně vhodný</t>
  </si>
  <si>
    <t>Dosypávaka L + P (pl * d) (0,035*15)+(0,007*15)=0,630 [A] 
Celkové množství 0.630000=0,630 [B]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</si>
  <si>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svahování, hutnení a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</si>
  <si>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18</t>
  </si>
  <si>
    <t>17411</t>
  </si>
  <si>
    <t>ZÁSYP JAM A RÝH ZEMINOU SE ZHUTNENÍM</t>
  </si>
  <si>
    <t>Zásyp z vhodné nebo podmínečně  
vhodné zeminy dle ČSN 71 6133  
hutněno po vrstvách tl. 300 mm</t>
  </si>
  <si>
    <t>Trubní propustek (odkop-podsyp-potrubí)) 15,688-(0,357*10,6)=11,904 [A] 
Rámový propustek (odkop-rám) 6,75*8-2,83*8=31,360 [B] 
Celkové množství 43.264000=43,264 [C]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</si>
  <si>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</si>
  <si>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19</t>
  </si>
  <si>
    <t>18220</t>
  </si>
  <si>
    <t>ROZPROSTRENÍ ORNICE VE SVAHU</t>
  </si>
  <si>
    <t>z pol.12110 15,76*0,15=2,364 [A] 
Celkové množství 2.364000=2,364 [B]</t>
  </si>
  <si>
    <t>položka zahrnuje:  
nutné premístení ornice z docasných skládek vzdálených do 50m  
rozprostrení ornice v predepsané tlouštce ve svahu pres 1:5</t>
  </si>
  <si>
    <t>Základy</t>
  </si>
  <si>
    <t>20</t>
  </si>
  <si>
    <t>21461E</t>
  </si>
  <si>
    <t>SEPARAČNÍ GEOTEXTILIE DO 500G/M2</t>
  </si>
  <si>
    <t>M2</t>
  </si>
  <si>
    <t>ochranná geotextilie v ploše asfaltového izolačního pásu</t>
  </si>
  <si>
    <t>šířka stropu+přesah*délka (1,6+1,0)*8,0=20,800 [A] 
Celkové množství 20.800000=20,800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</si>
  <si>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</si>
  <si>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</si>
  <si>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21</t>
  </si>
  <si>
    <t>327365</t>
  </si>
  <si>
    <t>VÝZTUŽ ZDÍ OPERNÝCH, ZÁRUBNÍCH, NÁBREŽNÍCH Z OCELI 10505, B500B</t>
  </si>
  <si>
    <t>výztuž čel propustku 150 kg/m3 betonu</t>
  </si>
  <si>
    <t>23,560*0,15=3,534 [A] 
Celkové množství 3.534000=3,534 [B]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</si>
  <si>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</si>
  <si>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</si>
  <si>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22</t>
  </si>
  <si>
    <t>451124</t>
  </si>
  <si>
    <t>PODKL A VÝPLN VRSTVY Z DÍLCU ŽELEZOBET DO C25/30</t>
  </si>
  <si>
    <t>Podkladní beton pod propustkemtl 0,15 C25/30 vystužený kari sítí 100/100/5, min. krytí 30mm</t>
  </si>
  <si>
    <t>pod propustkem (pl*d) 0,27*7=1,890 [A] 
Celkové množství 1.890000=1,890 [B]</t>
  </si>
  <si>
    <t>- dodání dílce požadovaného tvaru a vlastností, jeho skladování, doprava a osazení do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</si>
  <si>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23</t>
  </si>
  <si>
    <t>451312</t>
  </si>
  <si>
    <t>PODKLADNÍ A VÝPLNOVÉ VRSTVY Z PROSTÉHO BETONU C12/15</t>
  </si>
  <si>
    <t>podkladní beton pod trubním propustkem</t>
  </si>
  <si>
    <t>š*v*d 0,7*0,1*9,4=0,658 [A] 
Celkové množství 0.658000=0,658 [B]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</si>
  <si>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</si>
  <si>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24</t>
  </si>
  <si>
    <t>451314</t>
  </si>
  <si>
    <t>PODKLADNÍ A VÝPLNOVÉ VRSTVY Z PROSTÉHO BETONU C25/30</t>
  </si>
  <si>
    <t>Betonové lože odláždění tl. 0,10m z betonu C25/30-nXF3+XD3</t>
  </si>
  <si>
    <t>Na vtoku (pl * v) 11,627*0,1=1,163 [A] 
Na výtoku (pl * v) 13,969*0,1=1,397 [B] 
Na vtoku trubního propustku (pl*v) 1,282*0,1=0,128 [C] 
Celkové množství 2.688000=2,688 [D]</t>
  </si>
  <si>
    <t>25</t>
  </si>
  <si>
    <t>45157</t>
  </si>
  <si>
    <t>PODKLADNÍ A VÝPLNOVÉ VRSTVY Z KAMENIVA TEŽENÉHO</t>
  </si>
  <si>
    <t>štěrkopískový podsyp tl.0,1 m pod odlážděním  
štěrkopískový podsyp tl.0,15 m pod rámovým propustkem  
štěrkopískový podsyp tl.0,15 m pod čely propustku</t>
  </si>
  <si>
    <t>Odláždění na vtoku (pl * v) 11,627*0,1=1,163 [A] 
Odláždění na výtoku (pl * v) 13,969*0,1=1,397 [B] 
Odláždění na vtoku trubního propustku (pl*v) 1,282*0,1=0,128 [C] 
Pod rámovým propustkem 2,16*0,15*7=2,268 [D] 
Pod čely rámového propustku 4,77*1,77*0,15*2=2,533 [E] 
Celkové množství 7.489000=7,489 [F]</t>
  </si>
  <si>
    <t>položka zahrnuje dodávku predepsaného kameniva, mimostaveništní a vnitrostaveništní dopravu a jeho uložení  
není-li v zadávací dokumentaci uvedeno jinak, jedná se o nakupovaný materiál</t>
  </si>
  <si>
    <t>26</t>
  </si>
  <si>
    <t>465512</t>
  </si>
  <si>
    <t>DLAŽBY Z LOMOVÉHO KAMENE NA MC</t>
  </si>
  <si>
    <t>Dlažba tl. 0,20m spárovaní MC 25-XF3</t>
  </si>
  <si>
    <t>Na vtoku (pl * v) 11,627*0,2=2,325 [A] 
Na výtoku (pl * v) 13,969*0,2=2,794 [B] 
Na vtoku trubního propustku (pl*v) 1,282*0,2=0,256 [C] 
Celkové množství 5.375000=5,375 [D]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</si>
  <si>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</si>
  <si>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27</t>
  </si>
  <si>
    <t>467314</t>
  </si>
  <si>
    <t>STUPNE A PRAHY VODNÍCH KORYT Z PROSTÉHO BETONU C25/30</t>
  </si>
  <si>
    <t>Betonové prahy z betonu C25/30 nXF3  
Stabilizační prahy pod koncovými troubami z betonu C25/30 nXF3</t>
  </si>
  <si>
    <t>Betonové prahy vtoku (š * v * d) (0,30*1,00*1,60)+(0,3*1,0*1,69)=0,987 [A] 
Betonové prahy na výtoku (š * v * d) (0,30*1,00*1,70)+(0,30*1,00*1,80)+(0,3*1,0*3,26)=2,028 [B] 
Betonový práh na vtoku trubního propustu (š * v * d) (0,30*1,00*0,90)=0,270 [C] 
Stabilizační prahy trubního propustku 0,6*1,0*1,0*2=1,200 [D] 
Celkové množství 4.485000=4,485 [E]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</si>
  <si>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</si>
  <si>
    <t>Komunikace</t>
  </si>
  <si>
    <t>28</t>
  </si>
  <si>
    <t>56333</t>
  </si>
  <si>
    <t>VOZOVKOVÉ VRSTVY ZE ŠTERKODRTI TL. DO 150MM</t>
  </si>
  <si>
    <t>ŠD frakce 0-32</t>
  </si>
  <si>
    <t>Plocha 7,36*15=110,400 [A] 
Celkové množství 110.400000=110,400 [B]</t>
  </si>
  <si>
    <t>- dodání kameniva predepsané kvality a zrnitosti  
- rozprostrení a zhutnení vrstvy v predepsané tlouštce  
- zrízení vrstvy bez rozlišení šírky, pokládání vrstvy po etapách  
- nezahrnuje postriky, nátery</t>
  </si>
  <si>
    <t>29</t>
  </si>
  <si>
    <t>ŠD frakce 0-63</t>
  </si>
  <si>
    <t>Plocha 7,00*15=105,000 [A] 
Celkové množství 105.000000=105,000 [B]</t>
  </si>
  <si>
    <t>30</t>
  </si>
  <si>
    <t>56363</t>
  </si>
  <si>
    <t>VOZOVKOVÉ VRSTVY Z RECYKLOVANÉHO MATERIÁLU TL DO 150MM</t>
  </si>
  <si>
    <t>sjezd na pozemek zpevněný asf. recyklátem tl. 0,15</t>
  </si>
  <si>
    <t>sjezd plocha 26,217=26,217 [A] 
Celkové množství 26.217000=26,217 [B]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</si>
  <si>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</si>
  <si>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31</t>
  </si>
  <si>
    <t>56960</t>
  </si>
  <si>
    <t>ZPEVNENÍ KRAJNIC Z RECYKLOVANÉHO MATERIÁLU</t>
  </si>
  <si>
    <t>Zpevnění krajnic z R-mat. v tl. 0,15m a šířce 0,50m</t>
  </si>
  <si>
    <t>Zpevnění krajnice L + P (š * v * d) (0,5*0,15*15)*2=2,250 [A] 
Celkové množství 2.250000=2,250 [B]</t>
  </si>
  <si>
    <t>32</t>
  </si>
  <si>
    <t>572121</t>
  </si>
  <si>
    <t>INFILTRACNÍ POSTRIK ASFALTOVÝ DO 1,0KG/M2</t>
  </si>
  <si>
    <t>Plocha 7,08*15=106,200 [A] 
Celkové množství 106.200000=106,200 [B]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</si>
  <si>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</si>
  <si>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33</t>
  </si>
  <si>
    <t>572211</t>
  </si>
  <si>
    <t>SPOJOVACÍ POSTRIK Z ASFALTU DO 0,5KG/M2</t>
  </si>
  <si>
    <t>Plocha 6,77*15+6,93*15=205,500 [A] 
Celkové množství 205.500000=205,500 [B]</t>
  </si>
  <si>
    <t>34</t>
  </si>
  <si>
    <t>574A34</t>
  </si>
  <si>
    <t>ASFALTOVÝ BETON PRO OBRUSNÉ VRSTVY ACO 11+, 11S TL. 40MM</t>
  </si>
  <si>
    <t>Plocha 6,75*15=101,250 [A] 
Celkové množství 101.250000=101,250 [B]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</si>
  <si>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</si>
  <si>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35</t>
  </si>
  <si>
    <t>574C56</t>
  </si>
  <si>
    <t>ASFALTOVÝ BETON PRO LOŽNÍ VRSTVY ACL 16+, 16S TL. 60MM</t>
  </si>
  <si>
    <t>Plocha 6,9*15=103,500 [A] 
Celkové množství 103.500000=103,500 [B]</t>
  </si>
  <si>
    <t>36</t>
  </si>
  <si>
    <t>574E46</t>
  </si>
  <si>
    <t>ASFALTOVÝ BETON PRO PODKLADNÍ VRSTVY ACP 16+, 16S TL. 50MM</t>
  </si>
  <si>
    <t>š*d 7,05*15=105,750 [A] 
Celkové množství 105.750000=105,750 [B]</t>
  </si>
  <si>
    <t>Přidružená stavební výroba</t>
  </si>
  <si>
    <t>37</t>
  </si>
  <si>
    <t>711111</t>
  </si>
  <si>
    <t>IZOLACE BEŽNÝCH KONSTRUKCÍ PROTI ZEMNÍ VLHKOSTI ASFALTOVÝMI NÁTERY</t>
  </si>
  <si>
    <t>1x penetrační nátěr + 2x asfaltový nátěr</t>
  </si>
  <si>
    <t>Povrch rámového propustku (š * d) (4,40*8)*3=105,600 [A] 
povrch trouby propustku (3,14*0,3*10,6)*3=29,956 [B] 
Celkové množství 135.556000=135,556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</si>
  <si>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</si>
  <si>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38</t>
  </si>
  <si>
    <t>711132</t>
  </si>
  <si>
    <t>IZOLACE BEŽNÝCH KONSTRUKCÍ PROTI VOLNE STÉKAJÍCÍ VODE ASFALTOVÝMI PÁSY</t>
  </si>
  <si>
    <t>plocha stropu propustku s přesahem</t>
  </si>
  <si>
    <t>Potrubí</t>
  </si>
  <si>
    <t>39</t>
  </si>
  <si>
    <t>899524</t>
  </si>
  <si>
    <t>OBETONOVÁNÍ POTRUBÍ Z PROSTÉHO BETONU DO C25/30</t>
  </si>
  <si>
    <t>obetonování trubního propustku C25/30nXF3 tl. 0,15</t>
  </si>
  <si>
    <t>pl*d 0,188*10,6=1,993 [A] 
Celkové množství 1.993000=1,993 [B]</t>
  </si>
  <si>
    <t>Ostatní konstrukce a práce</t>
  </si>
  <si>
    <t>40</t>
  </si>
  <si>
    <t>9111A1</t>
  </si>
  <si>
    <t>ZÁBRADLÍ SILNICNÍ S VODOR MADLY - DODÁVKA A MONTÁŽ</t>
  </si>
  <si>
    <t>zábradlí ocelové dvoumadlové výšky 1,2 m</t>
  </si>
  <si>
    <t>Délka 3,5+3,5=7,000 [A] 
Celkové množství 7.000000=7,000 [B]</t>
  </si>
  <si>
    <t>položka zahrnuje:  
- dodání zábradlí vcetne predepsané povrchové úpravy  
- osazení sloupku zaberanením nebo osazením do betonových bloku (vcetne betonových bloku a nutných zemních prací)  
- prípadné bednení ( trubku) betonové patky v gabionové zdi</t>
  </si>
  <si>
    <t>41</t>
  </si>
  <si>
    <t>91228</t>
  </si>
  <si>
    <t>SMEROVÉ SLOUPKY Z PLAST HMOT VCETNE ODRAZNÉHO PÁSKU</t>
  </si>
  <si>
    <t>KUS</t>
  </si>
  <si>
    <t>2x červený sloupek</t>
  </si>
  <si>
    <t>položka zahrnuje:  
- dodání a osazení sloupku vcetne nutných zemních prací  
- vnitrostaveništní a mimostaveništní doprava  
- odrazky plastové nebo z retroreflexní fólie</t>
  </si>
  <si>
    <t>42</t>
  </si>
  <si>
    <t>912282</t>
  </si>
  <si>
    <t>SMEROVÉ SLOUPKY Z PLAST HMOT - DEMONTÁŽ A ZPETNÁ MONTÁŽ</t>
  </si>
  <si>
    <t>stávající bílé směrové sloupky</t>
  </si>
  <si>
    <t>5=5,000 [A] 
Celkové množství 5.000000=5,000 [B]</t>
  </si>
  <si>
    <t>položka zahrnuje:  
- demontáž a osazení sloupku vcetne nutných zemních prací  
- ocištení  
- nové odrazky plastové nebo z retroreflexní fólie</t>
  </si>
  <si>
    <t>43</t>
  </si>
  <si>
    <t>914122</t>
  </si>
  <si>
    <t>DOPRAVNÍ ZNACKY ZÁKLADNÍ VELIKOSTI OCELOVÉ FÓLIE TR 1 - MONTÁŽ S PREMÍSTENÍM</t>
  </si>
  <si>
    <t>1x IS12a, 1x IS12b</t>
  </si>
  <si>
    <t>položka zahrnuje:  
- dopravu demontované znacky z docasné skládky  
- osazení a montáž znacky na míste urceném projektem  
- nutnou opravu poškozených cástí  
nezahrnuje dodávku znacky</t>
  </si>
  <si>
    <t>44</t>
  </si>
  <si>
    <t>914123</t>
  </si>
  <si>
    <t>DOPRAVNÍ ZNACKY ZÁKLADNÍ VELIKOSTI OCELOVÉ FÓLIE TR 1 - DEMONTÁŽ</t>
  </si>
  <si>
    <t>1x IS12a</t>
  </si>
  <si>
    <t>Položka zahrnuje odstranení, demontáž a odklizení materiálu s odvozem na predepsané místo</t>
  </si>
  <si>
    <t>45</t>
  </si>
  <si>
    <t>914931</t>
  </si>
  <si>
    <t>SLOUPKY A STOJKY DZ Z HLINÍK TRUBEK ZABETON DOD A MONTÁŽ</t>
  </si>
  <si>
    <t>položka zahrnuje:  
- sloupky a upevnovací zarízení vcetne jejich osazení (betonová patka, zemní práce)</t>
  </si>
  <si>
    <t>46</t>
  </si>
  <si>
    <t>914933</t>
  </si>
  <si>
    <t>SLOUPKY A STOJKY DZ Z HLINÍK TRUBEK ZABETON DEMONTÁŽ</t>
  </si>
  <si>
    <t>47</t>
  </si>
  <si>
    <t>915211</t>
  </si>
  <si>
    <t>VODOROVNÉ DOPRAVNÍ ZNACENÍ PLASTEM HLADKÉ - DODÁVKA A POKLÁDKA</t>
  </si>
  <si>
    <t>V1a - 3x</t>
  </si>
  <si>
    <t>0,125*15*3=5,625 [A] 
Celkové množství 5.625000=5,625 [B]</t>
  </si>
  <si>
    <t>položka zahrnuje:  
- dodání a pokládku náterového materiálu (merí se pouze natíraná plocha)  
- predznacení a reflexní úpravu</t>
  </si>
  <si>
    <t>48</t>
  </si>
  <si>
    <t>918115</t>
  </si>
  <si>
    <t>CELA PROPUSTU Z BETONU DO C 30/37</t>
  </si>
  <si>
    <t>ŽB čelo propustku C25/30 XF3, základ C25/30 XF3, římsa C30/37 XF4  
výstuž je vykázána ve zvláštní položce a množství bude upřesněno na základě RDS</t>
  </si>
  <si>
    <t>2x 11,78*2=23,560 [A] 
Celkové množství 23.560000=23,560 [B]</t>
  </si>
  <si>
    <t>Položka zahrnuje kompletní celo (základ, drík, rímsu)  
- dodání  cerstvého  betonu  (betonové  smesi)  požadované  kvality,  jeho  uložení  do požadovaného tvaru pri jakékoliv hustote výztuže, konzistenci cerstvého betonu a zpusobu hutnení, ošetrení a ochranu betonu,  
- dodání a osazení výztuže,  
- prípadne dokumentací predepsaný kamenný obklad,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proudu.</t>
  </si>
  <si>
    <t>49</t>
  </si>
  <si>
    <t>9183A3</t>
  </si>
  <si>
    <t>PROPUSTY Z TRUB DN 300MM PLASTOVÝCH</t>
  </si>
  <si>
    <t>podélný propustek PP SN 16 DN 300</t>
  </si>
  <si>
    <t>Délka propustku 10,6=10,600 [A] 
Celkové množství 10.600000=10,600 [B]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</si>
  <si>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</si>
  <si>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>50</t>
  </si>
  <si>
    <t>91841</t>
  </si>
  <si>
    <t>PROPUSTY RÁMOVÉ 200/100</t>
  </si>
  <si>
    <t>prefabrikovaný rám 1,2 x 1,0 m</t>
  </si>
  <si>
    <t>8=8,000 [A] 
Celkové množství 8.000000=8,000 [B]</t>
  </si>
  <si>
    <t>Položka zahrnuje:  
- dodání a položení prefabrikovaných rámu z dokumentací predepsaných rozmeru  
- prípadné úpravy rámu  
Nezahrnuje podkladní vrstvy, vyrovnávací a spádový beton uvnitr rámu a na jejich povrchu, izolaci.</t>
  </si>
  <si>
    <t>51</t>
  </si>
  <si>
    <t>919111</t>
  </si>
  <si>
    <t>REZÁNÍ ASFALTOVÉHO KRYTU VOZOVEK TL DO 50MM</t>
  </si>
  <si>
    <t>položka zahrnuje rezání vozovkové vrstvy v predepsané tlouštce, vcetne spotreby vody</t>
  </si>
  <si>
    <t>52</t>
  </si>
  <si>
    <t>931313</t>
  </si>
  <si>
    <t>TESNENÍ DILATAC SPAR ASF ZÁLIVKOU PRUR DO 300MM2</t>
  </si>
  <si>
    <t>položka zahrnuje dodávku a osazení predepsaného materiálu, ocištení ploch spáry pred úpravou, ocištení okolí spáry po úprave  
nezahrnuje tesnící profil</t>
  </si>
  <si>
    <t>53</t>
  </si>
  <si>
    <t>96613</t>
  </si>
  <si>
    <t>BOURÁNÍ KONSTRUKCÍ Z KAMENE NA MC</t>
  </si>
  <si>
    <t>Bourání stávající konstrukce propustku z kamene</t>
  </si>
  <si>
    <t>Čelo na vtoku (š*v*d) (0,30*1,0*(1,26+1,38))=0,792 [A] 
Čelo na výtoku (š*v*d) (0,3*1,0*(1,2+1,0))=0,660 [B] 
Konstrukce propustku (š * v * d) 2*0,3*1,0*8,0+2*0,9*0,3*8=9,120 [C] 
Římsa na vtoku (š * v *d) (0,3*0,3*3,0)=0,270 [E] 
Celkové množství 10.842000=10,842 [F]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</si>
  <si>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</si>
  <si>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54</t>
  </si>
  <si>
    <t>96615</t>
  </si>
  <si>
    <t>BOURÁNÍ KONSTRUKCÍ Z PROSTÉHO BETONU</t>
  </si>
  <si>
    <t>trubní propustek (3,14*0,2*0,2-3,14*0,15*0,15)*10,23=0,562 [A] 
čela trubního propustku 2*((2,2*1,3-3,14*0,2*0,2)*0,35)=1,914 [B] 
Celkové množství 2.476000=2,476 [C]</t>
  </si>
  <si>
    <t>55</t>
  </si>
  <si>
    <t>96616</t>
  </si>
  <si>
    <t>BOURÁNÍ KONSTRUKCÍ ZE ŽELEZOBETONU</t>
  </si>
  <si>
    <t>Bourání stávající konstrukce propustku ze železobetonu</t>
  </si>
  <si>
    <t>Římsa na výtoku (š*v*d) (0,4*0,3*3,0)=0,360 [A] 
Celkové množství 0.360000=0,360 [B]</t>
  </si>
  <si>
    <t>SO 150</t>
  </si>
  <si>
    <t>DIO</t>
  </si>
  <si>
    <t>02720</t>
  </si>
  <si>
    <t>POMOC PRÁCE ZRÍZ NEBO ZAJIŠT REGULACI A OCHRANU DOPRAVY</t>
  </si>
  <si>
    <t>položka zahrnuje - vypracování , resp. aktualizaci PD SO 150, projednání a zajištění souhlasu DO s DIO, zajištění DIR, příp. doplnění objízdných tras směrovými šipkami IS11C (včetně sloupku, podstavce), případné řízení provozu proškolenými pracovníky</t>
  </si>
  <si>
    <t>91400</t>
  </si>
  <si>
    <t>DOCASNÉ ZAKRYTÍ NEBO OTOCENÍ STÁVAJÍCÍCH DOPRAVNÍCH ZNACEK</t>
  </si>
  <si>
    <t>bude upřesněno dle skutečné situace stavby - odborný odhad</t>
  </si>
  <si>
    <t>7=7,000 [A] 
Celkové množství 7.000000=7,000 [B]</t>
  </si>
  <si>
    <t>zahrnuje zakrytí docasne neplatných svislých dopravních znacek (nebo jejich cástí) bez ohledu na zpusob a na jejich velikost (zakrytí nepruhledným materiálem nebo otocení znacky) a jeho následné odstranení</t>
  </si>
  <si>
    <t>914132</t>
  </si>
  <si>
    <t>DOPRAVNÍ ZNACKY ZÁKLADNÍ VELIKOSTI OCELOVÉ FÓLIE TR 2 - MONTÁŽ S PREMÍSTENÍM</t>
  </si>
  <si>
    <t>provizorní značení v majetku zhotovitele  
IS11, E3a, IP10a</t>
  </si>
  <si>
    <t>18=18,000 [A] 
Celkové množství 18.000000=18,000 [B]</t>
  </si>
  <si>
    <t>914133</t>
  </si>
  <si>
    <t>DOPRAVNÍ ZNACKY ZÁKLADNÍ VELIKOSTI OCELOVÉ FÓLIE TR 2 - DEMONTÁŽ</t>
  </si>
  <si>
    <t>914319</t>
  </si>
  <si>
    <t>R</t>
  </si>
  <si>
    <t>DOPRAV ZNACKY ZÁKLAD VEL OCEL FOLIE TŘ. 2- NÁJEMNÉ</t>
  </si>
  <si>
    <t>Nájemné po celou dobu stavby. Uvedená částka za pronájem DZ bude čerpána jako celek po ukončení části a nebude mít návaznost na příp. prodloužení harmonogramu stavby/části zdůvodů na straně zhotovitele.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</si>
  <si>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</si>
  <si>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</si>
  <si>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</si>
  <si>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provizorní značení v majetku zhotovitele  
IP22</t>
  </si>
  <si>
    <t>914433</t>
  </si>
  <si>
    <t>DOPRAVNÍ ZNACKY 100X150CM OCELOVÉ FÓLIE TR 2 - DEMONTÁŽ</t>
  </si>
  <si>
    <t>914439</t>
  </si>
  <si>
    <t>DOPRAV ZNACKY 100X150CM OCEL FÓLIE TR 2 - NÁJEMNÉ</t>
  </si>
  <si>
    <t>914922</t>
  </si>
  <si>
    <t>SLOUPKY A STOJKY DZ Z OCEL TRUBEK DO PATKY MONTÁŽ S PRESUNEM</t>
  </si>
  <si>
    <t>provizorní značení v majetku zhotovitele</t>
  </si>
  <si>
    <t>25=25,000 [A] 
Celkové množství 25.000000=25,000 [B]</t>
  </si>
  <si>
    <t>položka zahrnuje:  
- dopravu demontovaného zarízení z docasné skládky  
- osazení a montáž zarízení na míste urceném projektem  
- nutnou opravu poškozených cástí  
nezahrnuje dodávku sloupku, stojky a upevnovacího zarízení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</si>
  <si>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</si>
  <si>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</si>
  <si>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</si>
  <si>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</si>
  <si>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znacek a zarízení. Pocet merných jednotek se urcí jako soucin poctu sloupku a poctu dní použití</t>
  </si>
  <si>
    <t>916122</t>
  </si>
  <si>
    <t>DOPRAV SVETLO VÝSTRAŽ SOUPRAVA 3KS - MONTÁŽ S PRESUNEM</t>
  </si>
  <si>
    <t>Provizorní značení v majetku zhotovitele</t>
  </si>
  <si>
    <t>položka zahrnuje:  
- premístení zarízení z docasné skládky a jeho osazení a montáž na míste urceném projektem  
- údržbu po celou dobu trvání funkce, náhradu znicených nebo ztracených kusu, nutnou opravu poškozených cástí  
- napájení z baterie vcetne záložní baterie</t>
  </si>
  <si>
    <t>916123</t>
  </si>
  <si>
    <t>DOPRAV SVETLO VÝSTRAŽ SOUPRAVA 3KS - DEMONTÁŽ</t>
  </si>
  <si>
    <t>Položka zahrnuje odstranení, demontáž a odklizení zarízení s odvozem na predepsané místo</t>
  </si>
  <si>
    <t>916129</t>
  </si>
  <si>
    <t>DOPRAV SVETLO VÝSTRAŽ SOUPRAVA 3KS - NÁJEMNÉ</t>
  </si>
  <si>
    <t>položka zahrnuje sazbu za pronájem zarízení. Pocet merných jednotek se urcí jako soucin poctu zarízení a poctu dní použití.</t>
  </si>
  <si>
    <t>916322</t>
  </si>
  <si>
    <t>DOPRAVNÍ ZÁBRANY Z2 S FÓLIÍ TR 2 - MONTÁŽ S PRESUNEM</t>
  </si>
  <si>
    <t>položka zahrnuje:  
- premístení zarízení z docasné skládky a jeho osazení a montáž na míste urceném projektem  
- údržbu po celou dobu trvání funkce, náhradu znicených nebo ztracených kusu, nutnou opravu poškozených cástí</t>
  </si>
  <si>
    <t>916323</t>
  </si>
  <si>
    <t>DOPRAVNÍ ZÁBRANY Z2 S FÓLIÍ TR 2 - DEMONTÁŽ</t>
  </si>
  <si>
    <t>916329</t>
  </si>
  <si>
    <t>DOPRAVNÍ ZÁBRANY Z2 S FÓLIÍ TR 2 - NÁJEMNÉ</t>
  </si>
  <si>
    <t>916712</t>
  </si>
  <si>
    <t>UPEVNOVACÍ KONSTR - PODKLADNÍ DESKA POD 28KG - MONTÁŽ S PRESUNEM</t>
  </si>
  <si>
    <t>počet podkladních desek dle počtu sloupků + min. 30% rezerva na příp. zdvojení podstavců. Provizorní značení v majetku zhotovitele.</t>
  </si>
  <si>
    <t>29=29,000 [A] 
Celkové množství 29.000000=29,000 [B]</t>
  </si>
  <si>
    <t>916713</t>
  </si>
  <si>
    <t>UPEVNOVACÍ KONSTR - PODKLADNÍ DESKA POD 28KG - DEMONTÁŽ</t>
  </si>
  <si>
    <t>916719</t>
  </si>
  <si>
    <t>UPEVNOVACÍ KONSTR - PODKLAD DESKA POD 28KG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</si>
</sst>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25.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52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53</v>
      </c>
    </row>
    <row r="19" spans="1:5" ht="25.5">
      <c r="A19" s="30" t="s">
        <v>42</v>
      </c>
      <c r="E19" s="31" t="s">
        <v>43</v>
      </c>
    </row>
    <row r="20" spans="1:5" ht="12.75">
      <c r="A20" t="s">
        <v>44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76.5">
      <c r="A22" s="28" t="s">
        <v>40</v>
      </c>
      <c r="E22" s="29" t="s">
        <v>57</v>
      </c>
    </row>
    <row r="23" spans="1:5" ht="25.5">
      <c r="A23" s="30" t="s">
        <v>42</v>
      </c>
      <c r="E23" s="31" t="s">
        <v>43</v>
      </c>
    </row>
    <row r="24" spans="1:5" ht="12.75">
      <c r="A24" t="s">
        <v>44</v>
      </c>
      <c r="E24" s="29" t="s">
        <v>54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60</v>
      </c>
    </row>
    <row r="27" spans="1:5" ht="25.5">
      <c r="A27" s="30" t="s">
        <v>42</v>
      </c>
      <c r="E27" s="31" t="s">
        <v>43</v>
      </c>
    </row>
    <row r="28" spans="1:5" ht="12.75">
      <c r="A28" t="s">
        <v>44</v>
      </c>
      <c r="E28" s="29" t="s">
        <v>54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63</v>
      </c>
    </row>
    <row r="31" spans="1:5" ht="25.5">
      <c r="A31" s="30" t="s">
        <v>42</v>
      </c>
      <c r="E31" s="31" t="s">
        <v>43</v>
      </c>
    </row>
    <row r="32" spans="1:5" ht="76.5">
      <c r="A32" t="s">
        <v>44</v>
      </c>
      <c r="E32" s="29" t="s">
        <v>64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68</v>
      </c>
    </row>
    <row r="35" spans="1:5" ht="25.5">
      <c r="A35" s="30" t="s">
        <v>42</v>
      </c>
      <c r="E35" s="31" t="s">
        <v>43</v>
      </c>
    </row>
    <row r="36" spans="1:5" ht="63.75">
      <c r="A36" t="s">
        <v>44</v>
      </c>
      <c r="E36" s="29" t="s">
        <v>69</v>
      </c>
    </row>
    <row r="37" spans="1:16" ht="12.75">
      <c r="A37" s="19" t="s">
        <v>35</v>
      </c>
      <c s="23" t="s">
        <v>70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02">
      <c r="A38" s="28" t="s">
        <v>40</v>
      </c>
      <c r="E38" s="29" t="s">
        <v>73</v>
      </c>
    </row>
    <row r="39" spans="1:5" ht="25.5">
      <c r="A39" s="30" t="s">
        <v>42</v>
      </c>
      <c r="E39" s="31" t="s">
        <v>43</v>
      </c>
    </row>
    <row r="40" spans="1:5" ht="12.75">
      <c r="A40" t="s">
        <v>44</v>
      </c>
      <c r="E40" s="29" t="s">
        <v>54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76</v>
      </c>
    </row>
    <row r="43" spans="1:5" ht="25.5">
      <c r="A43" s="30" t="s">
        <v>42</v>
      </c>
      <c r="E43" s="31" t="s">
        <v>77</v>
      </c>
    </row>
    <row r="44" spans="1:5" ht="89.25">
      <c r="A44" t="s">
        <v>44</v>
      </c>
      <c r="E44" s="29" t="s">
        <v>78</v>
      </c>
    </row>
    <row r="45" spans="1:16" ht="12.75">
      <c r="A45" s="19" t="s">
        <v>35</v>
      </c>
      <c s="23" t="s">
        <v>32</v>
      </c>
      <c s="23" t="s">
        <v>79</v>
      </c>
      <c s="19" t="s">
        <v>37</v>
      </c>
      <c s="24" t="s">
        <v>80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76.5">
      <c r="A46" s="28" t="s">
        <v>40</v>
      </c>
      <c r="E46" s="29" t="s">
        <v>81</v>
      </c>
    </row>
    <row r="47" spans="1:5" ht="12.75">
      <c r="A47" s="30" t="s">
        <v>42</v>
      </c>
      <c r="E47" s="31" t="s">
        <v>37</v>
      </c>
    </row>
    <row r="48" spans="1:5" ht="12.75">
      <c r="A48" t="s">
        <v>44</v>
      </c>
      <c r="E48" s="29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0+O8+O21+O86+O91+O96+O121+O158+O167+O172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</v>
      </c>
      <c s="32">
        <f>0+I8+I21+I86+I91+I96+I121+I158+I167+I172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83</v>
      </c>
      <c s="5"/>
      <c s="14" t="s">
        <v>84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85</v>
      </c>
      <c s="19" t="s">
        <v>37</v>
      </c>
      <c s="24" t="s">
        <v>86</v>
      </c>
      <c s="25" t="s">
        <v>87</v>
      </c>
      <c s="26">
        <v>168.239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88</v>
      </c>
    </row>
    <row r="11" spans="1:5" ht="89.25">
      <c r="A11" s="30" t="s">
        <v>42</v>
      </c>
      <c r="E11" s="31" t="s">
        <v>89</v>
      </c>
    </row>
    <row r="12" spans="1:5" ht="140.25">
      <c r="A12" t="s">
        <v>44</v>
      </c>
      <c r="E12" s="29" t="s">
        <v>90</v>
      </c>
    </row>
    <row r="13" spans="1:16" ht="25.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87</v>
      </c>
      <c s="26">
        <v>6.878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93</v>
      </c>
    </row>
    <row r="15" spans="1:5" ht="38.25">
      <c r="A15" s="30" t="s">
        <v>42</v>
      </c>
      <c r="E15" s="31" t="s">
        <v>94</v>
      </c>
    </row>
    <row r="16" spans="1:5" ht="140.25">
      <c r="A16" t="s">
        <v>44</v>
      </c>
      <c r="E16" s="29" t="s">
        <v>90</v>
      </c>
    </row>
    <row r="17" spans="1:16" ht="25.5">
      <c r="A17" s="19" t="s">
        <v>35</v>
      </c>
      <c s="23" t="s">
        <v>12</v>
      </c>
      <c s="23" t="s">
        <v>95</v>
      </c>
      <c s="19" t="s">
        <v>37</v>
      </c>
      <c s="24" t="s">
        <v>96</v>
      </c>
      <c s="25" t="s">
        <v>87</v>
      </c>
      <c s="26">
        <v>17.589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97</v>
      </c>
    </row>
    <row r="19" spans="1:5" ht="25.5">
      <c r="A19" s="30" t="s">
        <v>42</v>
      </c>
      <c r="E19" s="31" t="s">
        <v>98</v>
      </c>
    </row>
    <row r="20" spans="1:5" ht="140.25">
      <c r="A20" t="s">
        <v>44</v>
      </c>
      <c r="E20" s="29" t="s">
        <v>90</v>
      </c>
    </row>
    <row r="21" spans="1:18" ht="12.75" customHeight="1">
      <c r="A21" s="5" t="s">
        <v>33</v>
      </c>
      <c s="5"/>
      <c s="35" t="s">
        <v>19</v>
      </c>
      <c s="5"/>
      <c s="21" t="s">
        <v>99</v>
      </c>
      <c s="5"/>
      <c s="5"/>
      <c s="5"/>
      <c s="36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25.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102</v>
      </c>
      <c s="26">
        <v>19.034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103</v>
      </c>
    </row>
    <row r="24" spans="1:5" ht="38.25">
      <c r="A24" s="30" t="s">
        <v>42</v>
      </c>
      <c r="E24" s="31" t="s">
        <v>104</v>
      </c>
    </row>
    <row r="25" spans="1:5" ht="63.75">
      <c r="A25" t="s">
        <v>44</v>
      </c>
      <c r="E25" s="29" t="s">
        <v>105</v>
      </c>
    </row>
    <row r="26" spans="1:16" ht="12.75">
      <c r="A26" s="19" t="s">
        <v>35</v>
      </c>
      <c s="23" t="s">
        <v>25</v>
      </c>
      <c s="23" t="s">
        <v>106</v>
      </c>
      <c s="19" t="s">
        <v>37</v>
      </c>
      <c s="24" t="s">
        <v>107</v>
      </c>
      <c s="25" t="s">
        <v>102</v>
      </c>
      <c s="26">
        <v>7.995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25.5">
      <c r="A28" s="30" t="s">
        <v>42</v>
      </c>
      <c r="E28" s="31" t="s">
        <v>109</v>
      </c>
    </row>
    <row r="29" spans="1:5" ht="63.75">
      <c r="A29" t="s">
        <v>44</v>
      </c>
      <c r="E29" s="29" t="s">
        <v>105</v>
      </c>
    </row>
    <row r="30" spans="1:16" ht="12.75">
      <c r="A30" s="19" t="s">
        <v>35</v>
      </c>
      <c s="23" t="s">
        <v>27</v>
      </c>
      <c s="23" t="s">
        <v>110</v>
      </c>
      <c s="19" t="s">
        <v>37</v>
      </c>
      <c s="24" t="s">
        <v>111</v>
      </c>
      <c s="25" t="s">
        <v>102</v>
      </c>
      <c s="26">
        <v>13.325</v>
      </c>
      <c s="27">
        <v>0</v>
      </c>
      <c s="27">
        <f>ROUND(ROUND(H30,2)*ROUND(G30,3),2)</f>
      </c>
      <c r="O30">
        <f>(I30*0)/100</f>
      </c>
      <c t="s">
        <v>17</v>
      </c>
    </row>
    <row r="31" spans="1:5" ht="51">
      <c r="A31" s="28" t="s">
        <v>40</v>
      </c>
      <c r="E31" s="29" t="s">
        <v>112</v>
      </c>
    </row>
    <row r="32" spans="1:5" ht="25.5">
      <c r="A32" s="30" t="s">
        <v>42</v>
      </c>
      <c r="E32" s="31" t="s">
        <v>113</v>
      </c>
    </row>
    <row r="33" spans="1:5" ht="63.75">
      <c r="A33" t="s">
        <v>44</v>
      </c>
      <c r="E33" s="29" t="s">
        <v>114</v>
      </c>
    </row>
    <row r="34" spans="1:16" ht="12.75">
      <c r="A34" s="19" t="s">
        <v>35</v>
      </c>
      <c s="23" t="s">
        <v>65</v>
      </c>
      <c s="23" t="s">
        <v>115</v>
      </c>
      <c s="19" t="s">
        <v>37</v>
      </c>
      <c s="24" t="s">
        <v>116</v>
      </c>
      <c s="25" t="s">
        <v>117</v>
      </c>
      <c s="26">
        <v>11.83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118</v>
      </c>
    </row>
    <row r="36" spans="1:5" ht="25.5">
      <c r="A36" s="30" t="s">
        <v>42</v>
      </c>
      <c r="E36" s="31" t="s">
        <v>119</v>
      </c>
    </row>
    <row r="37" spans="1:5" ht="25.5">
      <c r="A37" t="s">
        <v>44</v>
      </c>
      <c r="E37" s="29" t="s">
        <v>120</v>
      </c>
    </row>
    <row r="38" spans="1:16" ht="12.75">
      <c r="A38" s="19" t="s">
        <v>35</v>
      </c>
      <c s="23" t="s">
        <v>70</v>
      </c>
      <c s="23" t="s">
        <v>121</v>
      </c>
      <c s="19" t="s">
        <v>37</v>
      </c>
      <c s="24" t="s">
        <v>122</v>
      </c>
      <c s="25" t="s">
        <v>102</v>
      </c>
      <c s="26">
        <v>6.89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123</v>
      </c>
    </row>
    <row r="40" spans="1:5" ht="25.5">
      <c r="A40" s="30" t="s">
        <v>42</v>
      </c>
      <c r="E40" s="31" t="s">
        <v>124</v>
      </c>
    </row>
    <row r="41" spans="1:5" ht="38.25">
      <c r="A41" t="s">
        <v>44</v>
      </c>
      <c r="E41" s="29" t="s">
        <v>125</v>
      </c>
    </row>
    <row r="42" spans="1:16" ht="12.75">
      <c r="A42" s="19" t="s">
        <v>35</v>
      </c>
      <c s="23" t="s">
        <v>30</v>
      </c>
      <c s="23" t="s">
        <v>126</v>
      </c>
      <c s="19" t="s">
        <v>37</v>
      </c>
      <c s="24" t="s">
        <v>127</v>
      </c>
      <c s="25" t="s">
        <v>102</v>
      </c>
      <c s="26">
        <v>83.797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128</v>
      </c>
    </row>
    <row r="44" spans="1:5" ht="51">
      <c r="A44" s="30" t="s">
        <v>42</v>
      </c>
      <c r="E44" s="31" t="s">
        <v>129</v>
      </c>
    </row>
    <row r="45" spans="1:5" ht="369.75">
      <c r="A45" t="s">
        <v>44</v>
      </c>
      <c r="E45" s="29" t="s">
        <v>130</v>
      </c>
    </row>
    <row r="46" spans="1:16" ht="12.75">
      <c r="A46" s="19" t="s">
        <v>35</v>
      </c>
      <c s="23" t="s">
        <v>32</v>
      </c>
      <c s="23" t="s">
        <v>131</v>
      </c>
      <c s="19" t="s">
        <v>132</v>
      </c>
      <c s="24" t="s">
        <v>133</v>
      </c>
      <c s="25" t="s">
        <v>102</v>
      </c>
      <c s="26">
        <v>43.264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134</v>
      </c>
    </row>
    <row r="49" spans="1:5" ht="306">
      <c r="A49" t="s">
        <v>44</v>
      </c>
      <c r="E49" s="29" t="s">
        <v>135</v>
      </c>
    </row>
    <row r="50" spans="1:16" ht="12.75">
      <c r="A50" s="19" t="s">
        <v>35</v>
      </c>
      <c s="23" t="s">
        <v>136</v>
      </c>
      <c s="23" t="s">
        <v>131</v>
      </c>
      <c s="19" t="s">
        <v>137</v>
      </c>
      <c s="24" t="s">
        <v>133</v>
      </c>
      <c s="25" t="s">
        <v>102</v>
      </c>
      <c s="26">
        <v>2.364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138</v>
      </c>
    </row>
    <row r="52" spans="1:5" ht="25.5">
      <c r="A52" s="30" t="s">
        <v>42</v>
      </c>
      <c r="E52" s="31" t="s">
        <v>139</v>
      </c>
    </row>
    <row r="53" spans="1:5" ht="306">
      <c r="A53" t="s">
        <v>44</v>
      </c>
      <c r="E53" s="29" t="s">
        <v>135</v>
      </c>
    </row>
    <row r="54" spans="1:16" ht="12.75">
      <c r="A54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117</v>
      </c>
      <c s="26">
        <v>40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143</v>
      </c>
    </row>
    <row r="57" spans="1:5" ht="63.75">
      <c r="A57" t="s">
        <v>44</v>
      </c>
      <c r="E57" s="29" t="s">
        <v>144</v>
      </c>
    </row>
    <row r="58" spans="1:16" ht="12.75">
      <c r="A58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102</v>
      </c>
      <c s="26">
        <v>2.4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148</v>
      </c>
    </row>
    <row r="60" spans="1:5" ht="38.25">
      <c r="A60" s="30" t="s">
        <v>42</v>
      </c>
      <c r="E60" s="31" t="s">
        <v>149</v>
      </c>
    </row>
    <row r="61" spans="1:5" ht="63.75">
      <c r="A61" t="s">
        <v>44</v>
      </c>
      <c r="E61" s="29" t="s">
        <v>144</v>
      </c>
    </row>
    <row r="62" spans="1:16" ht="12.75">
      <c r="A62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102</v>
      </c>
      <c s="26">
        <v>4.485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153</v>
      </c>
    </row>
    <row r="64" spans="1:5" ht="76.5">
      <c r="A64" s="30" t="s">
        <v>42</v>
      </c>
      <c r="E64" s="31" t="s">
        <v>154</v>
      </c>
    </row>
    <row r="65" spans="1:5" ht="318.75">
      <c r="A65" t="s">
        <v>44</v>
      </c>
      <c r="E65" s="29" t="s">
        <v>155</v>
      </c>
    </row>
    <row r="66" spans="1:16" ht="12.75">
      <c r="A66" s="19" t="s">
        <v>35</v>
      </c>
      <c s="23" t="s">
        <v>156</v>
      </c>
      <c s="23" t="s">
        <v>157</v>
      </c>
      <c s="19" t="s">
        <v>132</v>
      </c>
      <c s="24" t="s">
        <v>158</v>
      </c>
      <c s="25" t="s">
        <v>102</v>
      </c>
      <c s="26">
        <v>88.282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38.25">
      <c r="A68" s="30" t="s">
        <v>42</v>
      </c>
      <c r="E68" s="31" t="s">
        <v>159</v>
      </c>
    </row>
    <row r="69" spans="1:5" ht="191.25">
      <c r="A69" t="s">
        <v>44</v>
      </c>
      <c r="E69" s="29" t="s">
        <v>160</v>
      </c>
    </row>
    <row r="70" spans="1:16" ht="12.75">
      <c r="A70" s="19" t="s">
        <v>35</v>
      </c>
      <c s="23" t="s">
        <v>161</v>
      </c>
      <c s="23" t="s">
        <v>157</v>
      </c>
      <c s="19" t="s">
        <v>137</v>
      </c>
      <c s="24" t="s">
        <v>158</v>
      </c>
      <c s="25" t="s">
        <v>102</v>
      </c>
      <c s="26">
        <v>6.89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162</v>
      </c>
    </row>
    <row r="73" spans="1:5" ht="191.25">
      <c r="A73" t="s">
        <v>44</v>
      </c>
      <c r="E73" s="29" t="s">
        <v>160</v>
      </c>
    </row>
    <row r="74" spans="1:16" ht="12.75">
      <c r="A74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102</v>
      </c>
      <c s="26">
        <v>0.63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166</v>
      </c>
    </row>
    <row r="76" spans="1:5" ht="25.5">
      <c r="A76" s="30" t="s">
        <v>42</v>
      </c>
      <c r="E76" s="31" t="s">
        <v>167</v>
      </c>
    </row>
    <row r="77" spans="1:5" ht="242.25">
      <c r="A77" t="s">
        <v>44</v>
      </c>
      <c r="E77" s="29" t="s">
        <v>168</v>
      </c>
    </row>
    <row r="78" spans="1:16" ht="12.75">
      <c r="A78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102</v>
      </c>
      <c s="26">
        <v>43.264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172</v>
      </c>
    </row>
    <row r="80" spans="1:5" ht="38.25">
      <c r="A80" s="30" t="s">
        <v>42</v>
      </c>
      <c r="E80" s="31" t="s">
        <v>173</v>
      </c>
    </row>
    <row r="81" spans="1:5" ht="229.5">
      <c r="A81" t="s">
        <v>44</v>
      </c>
      <c r="E81" s="29" t="s">
        <v>174</v>
      </c>
    </row>
    <row r="82" spans="1:16" ht="12.75">
      <c r="A82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102</v>
      </c>
      <c s="26">
        <v>2.364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178</v>
      </c>
    </row>
    <row r="85" spans="1:5" ht="38.25">
      <c r="A85" t="s">
        <v>44</v>
      </c>
      <c r="E85" s="29" t="s">
        <v>179</v>
      </c>
    </row>
    <row r="86" spans="1:18" ht="12.75" customHeight="1">
      <c r="A86" s="5" t="s">
        <v>33</v>
      </c>
      <c s="5"/>
      <c s="35" t="s">
        <v>13</v>
      </c>
      <c s="5"/>
      <c s="21" t="s">
        <v>180</v>
      </c>
      <c s="5"/>
      <c s="5"/>
      <c s="5"/>
      <c s="36">
        <f>0+Q86</f>
      </c>
      <c r="O86">
        <f>0+R86</f>
      </c>
      <c r="Q86">
        <f>0+I87</f>
      </c>
      <c>
        <f>0+O87</f>
      </c>
    </row>
    <row r="87" spans="1:16" ht="12.75">
      <c r="A87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184</v>
      </c>
      <c s="26">
        <v>20.8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185</v>
      </c>
    </row>
    <row r="89" spans="1:5" ht="25.5">
      <c r="A89" s="30" t="s">
        <v>42</v>
      </c>
      <c r="E89" s="31" t="s">
        <v>186</v>
      </c>
    </row>
    <row r="90" spans="1:5" ht="102">
      <c r="A90" t="s">
        <v>44</v>
      </c>
      <c r="E90" s="29" t="s">
        <v>187</v>
      </c>
    </row>
    <row r="91" spans="1:18" ht="12.75" customHeight="1">
      <c r="A91" s="5" t="s">
        <v>33</v>
      </c>
      <c s="5"/>
      <c s="35" t="s">
        <v>12</v>
      </c>
      <c s="5"/>
      <c s="21" t="s">
        <v>188</v>
      </c>
      <c s="5"/>
      <c s="5"/>
      <c s="5"/>
      <c s="36">
        <f>0+Q91</f>
      </c>
      <c r="O91">
        <f>0+R91</f>
      </c>
      <c r="Q91">
        <f>0+I92</f>
      </c>
      <c>
        <f>0+O92</f>
      </c>
    </row>
    <row r="92" spans="1:16" ht="12.75">
      <c r="A92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87</v>
      </c>
      <c s="26">
        <v>3.534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192</v>
      </c>
    </row>
    <row r="94" spans="1:5" ht="25.5">
      <c r="A94" s="30" t="s">
        <v>42</v>
      </c>
      <c r="E94" s="31" t="s">
        <v>193</v>
      </c>
    </row>
    <row r="95" spans="1:5" ht="267.75">
      <c r="A95" t="s">
        <v>44</v>
      </c>
      <c r="E95" s="29" t="s">
        <v>194</v>
      </c>
    </row>
    <row r="96" spans="1:18" ht="12.75" customHeight="1">
      <c r="A96" s="5" t="s">
        <v>33</v>
      </c>
      <c s="5"/>
      <c s="35" t="s">
        <v>23</v>
      </c>
      <c s="5"/>
      <c s="21" t="s">
        <v>195</v>
      </c>
      <c s="5"/>
      <c s="5"/>
      <c s="5"/>
      <c s="36">
        <f>0+Q96</f>
      </c>
      <c r="O96">
        <f>0+R96</f>
      </c>
      <c r="Q96">
        <f>0+I97+I101+I105+I109+I113+I117</f>
      </c>
      <c>
        <f>0+O97+O101+O105+O109+O113+O117</f>
      </c>
    </row>
    <row r="97" spans="1:16" ht="12.75">
      <c r="A97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102</v>
      </c>
      <c s="26">
        <v>1.89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199</v>
      </c>
    </row>
    <row r="99" spans="1:5" ht="25.5">
      <c r="A99" s="30" t="s">
        <v>42</v>
      </c>
      <c r="E99" s="31" t="s">
        <v>200</v>
      </c>
    </row>
    <row r="100" spans="1:5" ht="229.5">
      <c r="A100" t="s">
        <v>44</v>
      </c>
      <c r="E100" s="29" t="s">
        <v>201</v>
      </c>
    </row>
    <row r="101" spans="1:16" ht="12.75">
      <c r="A101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102</v>
      </c>
      <c s="26">
        <v>0.658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205</v>
      </c>
    </row>
    <row r="103" spans="1:5" ht="25.5">
      <c r="A103" s="30" t="s">
        <v>42</v>
      </c>
      <c r="E103" s="31" t="s">
        <v>206</v>
      </c>
    </row>
    <row r="104" spans="1:5" ht="369.75">
      <c r="A104" t="s">
        <v>44</v>
      </c>
      <c r="E104" s="29" t="s">
        <v>207</v>
      </c>
    </row>
    <row r="105" spans="1:16" ht="12.75">
      <c r="A105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102</v>
      </c>
      <c s="26">
        <v>2.688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211</v>
      </c>
    </row>
    <row r="107" spans="1:5" ht="51">
      <c r="A107" s="30" t="s">
        <v>42</v>
      </c>
      <c r="E107" s="31" t="s">
        <v>212</v>
      </c>
    </row>
    <row r="108" spans="1:5" ht="369.75">
      <c r="A108" t="s">
        <v>44</v>
      </c>
      <c r="E108" s="29" t="s">
        <v>207</v>
      </c>
    </row>
    <row r="109" spans="1:16" ht="12.75">
      <c r="A109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102</v>
      </c>
      <c s="26">
        <v>7.489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40</v>
      </c>
      <c r="E110" s="29" t="s">
        <v>216</v>
      </c>
    </row>
    <row r="111" spans="1:5" ht="76.5">
      <c r="A111" s="30" t="s">
        <v>42</v>
      </c>
      <c r="E111" s="31" t="s">
        <v>217</v>
      </c>
    </row>
    <row r="112" spans="1:5" ht="38.25">
      <c r="A112" t="s">
        <v>44</v>
      </c>
      <c r="E112" s="29" t="s">
        <v>218</v>
      </c>
    </row>
    <row r="113" spans="1:16" ht="12.75">
      <c r="A113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102</v>
      </c>
      <c s="26">
        <v>5.375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222</v>
      </c>
    </row>
    <row r="115" spans="1:5" ht="51">
      <c r="A115" s="30" t="s">
        <v>42</v>
      </c>
      <c r="E115" s="31" t="s">
        <v>223</v>
      </c>
    </row>
    <row r="116" spans="1:5" ht="102">
      <c r="A116" t="s">
        <v>44</v>
      </c>
      <c r="E116" s="29" t="s">
        <v>224</v>
      </c>
    </row>
    <row r="117" spans="1:16" ht="12.75">
      <c r="A117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102</v>
      </c>
      <c s="26">
        <v>4.485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228</v>
      </c>
    </row>
    <row r="119" spans="1:5" ht="76.5">
      <c r="A119" s="30" t="s">
        <v>42</v>
      </c>
      <c r="E119" s="31" t="s">
        <v>229</v>
      </c>
    </row>
    <row r="120" spans="1:5" ht="357">
      <c r="A120" t="s">
        <v>44</v>
      </c>
      <c r="E120" s="29" t="s">
        <v>230</v>
      </c>
    </row>
    <row r="121" spans="1:18" ht="12.75" customHeight="1">
      <c r="A121" s="5" t="s">
        <v>33</v>
      </c>
      <c s="5"/>
      <c s="35" t="s">
        <v>25</v>
      </c>
      <c s="5"/>
      <c s="21" t="s">
        <v>231</v>
      </c>
      <c s="5"/>
      <c s="5"/>
      <c s="5"/>
      <c s="36">
        <f>0+Q121</f>
      </c>
      <c r="O121">
        <f>0+R121</f>
      </c>
      <c r="Q121">
        <f>0+I122+I126+I130+I134+I138+I142+I146+I150+I154</f>
      </c>
      <c>
        <f>0+O122+O126+O130+O134+O138+O142+O146+O150+O154</f>
      </c>
    </row>
    <row r="122" spans="1:16" ht="12.75">
      <c r="A122" s="19" t="s">
        <v>35</v>
      </c>
      <c s="23" t="s">
        <v>232</v>
      </c>
      <c s="23" t="s">
        <v>233</v>
      </c>
      <c s="19" t="s">
        <v>19</v>
      </c>
      <c s="24" t="s">
        <v>234</v>
      </c>
      <c s="25" t="s">
        <v>184</v>
      </c>
      <c s="26">
        <v>110.4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235</v>
      </c>
    </row>
    <row r="124" spans="1:5" ht="25.5">
      <c r="A124" s="30" t="s">
        <v>42</v>
      </c>
      <c r="E124" s="31" t="s">
        <v>236</v>
      </c>
    </row>
    <row r="125" spans="1:5" ht="51">
      <c r="A125" t="s">
        <v>44</v>
      </c>
      <c r="E125" s="29" t="s">
        <v>237</v>
      </c>
    </row>
    <row r="126" spans="1:16" ht="12.75">
      <c r="A126" s="19" t="s">
        <v>35</v>
      </c>
      <c s="23" t="s">
        <v>238</v>
      </c>
      <c s="23" t="s">
        <v>233</v>
      </c>
      <c s="19" t="s">
        <v>13</v>
      </c>
      <c s="24" t="s">
        <v>234</v>
      </c>
      <c s="25" t="s">
        <v>184</v>
      </c>
      <c s="26">
        <v>105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239</v>
      </c>
    </row>
    <row r="128" spans="1:5" ht="25.5">
      <c r="A128" s="30" t="s">
        <v>42</v>
      </c>
      <c r="E128" s="31" t="s">
        <v>240</v>
      </c>
    </row>
    <row r="129" spans="1:5" ht="51">
      <c r="A129" t="s">
        <v>44</v>
      </c>
      <c r="E129" s="29" t="s">
        <v>237</v>
      </c>
    </row>
    <row r="130" spans="1:16" ht="12.75">
      <c r="A130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184</v>
      </c>
      <c s="26">
        <v>26.217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244</v>
      </c>
    </row>
    <row r="132" spans="1:5" ht="25.5">
      <c r="A132" s="30" t="s">
        <v>42</v>
      </c>
      <c r="E132" s="31" t="s">
        <v>245</v>
      </c>
    </row>
    <row r="133" spans="1:5" ht="102">
      <c r="A133" t="s">
        <v>44</v>
      </c>
      <c r="E133" s="29" t="s">
        <v>246</v>
      </c>
    </row>
    <row r="134" spans="1:16" ht="12.75">
      <c r="A134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102</v>
      </c>
      <c s="26">
        <v>2.25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250</v>
      </c>
    </row>
    <row r="136" spans="1:5" ht="25.5">
      <c r="A136" s="30" t="s">
        <v>42</v>
      </c>
      <c r="E136" s="31" t="s">
        <v>251</v>
      </c>
    </row>
    <row r="137" spans="1:5" ht="102">
      <c r="A137" t="s">
        <v>44</v>
      </c>
      <c r="E137" s="29" t="s">
        <v>246</v>
      </c>
    </row>
    <row r="138" spans="1:16" ht="12.75">
      <c r="A138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184</v>
      </c>
      <c s="26">
        <v>106.2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255</v>
      </c>
    </row>
    <row r="141" spans="1:5" ht="51">
      <c r="A141" t="s">
        <v>44</v>
      </c>
      <c r="E141" s="29" t="s">
        <v>256</v>
      </c>
    </row>
    <row r="142" spans="1:16" ht="12.75">
      <c r="A142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184</v>
      </c>
      <c s="26">
        <v>205.5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260</v>
      </c>
    </row>
    <row r="145" spans="1:5" ht="51">
      <c r="A145" t="s">
        <v>44</v>
      </c>
      <c r="E145" s="29" t="s">
        <v>256</v>
      </c>
    </row>
    <row r="146" spans="1:16" ht="12.75">
      <c r="A146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184</v>
      </c>
      <c s="26">
        <v>101.25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25.5">
      <c r="A148" s="30" t="s">
        <v>42</v>
      </c>
      <c r="E148" s="31" t="s">
        <v>264</v>
      </c>
    </row>
    <row r="149" spans="1:5" ht="140.25">
      <c r="A149" t="s">
        <v>44</v>
      </c>
      <c r="E149" s="29" t="s">
        <v>265</v>
      </c>
    </row>
    <row r="150" spans="1:16" ht="12.75">
      <c r="A150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184</v>
      </c>
      <c s="26">
        <v>103.5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269</v>
      </c>
    </row>
    <row r="153" spans="1:5" ht="140.25">
      <c r="A153" t="s">
        <v>44</v>
      </c>
      <c r="E153" s="29" t="s">
        <v>265</v>
      </c>
    </row>
    <row r="154" spans="1:16" ht="12.75">
      <c r="A15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184</v>
      </c>
      <c s="26">
        <v>105.75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273</v>
      </c>
    </row>
    <row r="157" spans="1:5" ht="140.25">
      <c r="A157" t="s">
        <v>44</v>
      </c>
      <c r="E157" s="29" t="s">
        <v>265</v>
      </c>
    </row>
    <row r="158" spans="1:18" ht="12.75" customHeight="1">
      <c r="A158" s="5" t="s">
        <v>33</v>
      </c>
      <c s="5"/>
      <c s="35" t="s">
        <v>65</v>
      </c>
      <c s="5"/>
      <c s="21" t="s">
        <v>274</v>
      </c>
      <c s="5"/>
      <c s="5"/>
      <c s="5"/>
      <c s="36">
        <f>0+Q158</f>
      </c>
      <c r="O158">
        <f>0+R158</f>
      </c>
      <c r="Q158">
        <f>0+I159+I163</f>
      </c>
      <c>
        <f>0+O159+O163</f>
      </c>
    </row>
    <row r="159" spans="1:16" ht="25.5">
      <c r="A159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184</v>
      </c>
      <c s="26">
        <v>135.556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278</v>
      </c>
    </row>
    <row r="161" spans="1:5" ht="38.25">
      <c r="A161" s="30" t="s">
        <v>42</v>
      </c>
      <c r="E161" s="31" t="s">
        <v>279</v>
      </c>
    </row>
    <row r="162" spans="1:5" ht="191.25">
      <c r="A162" t="s">
        <v>44</v>
      </c>
      <c r="E162" s="29" t="s">
        <v>280</v>
      </c>
    </row>
    <row r="163" spans="1:16" ht="25.5">
      <c r="A163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184</v>
      </c>
      <c s="26">
        <v>20.8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284</v>
      </c>
    </row>
    <row r="165" spans="1:5" ht="25.5">
      <c r="A165" s="30" t="s">
        <v>42</v>
      </c>
      <c r="E165" s="31" t="s">
        <v>186</v>
      </c>
    </row>
    <row r="166" spans="1:5" ht="191.25">
      <c r="A166" t="s">
        <v>44</v>
      </c>
      <c r="E166" s="29" t="s">
        <v>280</v>
      </c>
    </row>
    <row r="167" spans="1:18" ht="12.75" customHeight="1">
      <c r="A167" s="5" t="s">
        <v>33</v>
      </c>
      <c s="5"/>
      <c s="35" t="s">
        <v>70</v>
      </c>
      <c s="5"/>
      <c s="21" t="s">
        <v>285</v>
      </c>
      <c s="5"/>
      <c s="5"/>
      <c s="5"/>
      <c s="36">
        <f>0+Q167</f>
      </c>
      <c r="O167">
        <f>0+R167</f>
      </c>
      <c r="Q167">
        <f>0+I168</f>
      </c>
      <c>
        <f>0+O168</f>
      </c>
    </row>
    <row r="168" spans="1:16" ht="12.75">
      <c r="A168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102</v>
      </c>
      <c s="26">
        <v>1.993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289</v>
      </c>
    </row>
    <row r="170" spans="1:5" ht="25.5">
      <c r="A170" s="30" t="s">
        <v>42</v>
      </c>
      <c r="E170" s="31" t="s">
        <v>290</v>
      </c>
    </row>
    <row r="171" spans="1:5" ht="369.75">
      <c r="A171" t="s">
        <v>44</v>
      </c>
      <c r="E171" s="29" t="s">
        <v>207</v>
      </c>
    </row>
    <row r="172" spans="1:18" ht="12.75" customHeight="1">
      <c r="A172" s="5" t="s">
        <v>33</v>
      </c>
      <c s="5"/>
      <c s="35" t="s">
        <v>30</v>
      </c>
      <c s="5"/>
      <c s="21" t="s">
        <v>291</v>
      </c>
      <c s="5"/>
      <c s="5"/>
      <c s="5"/>
      <c s="36">
        <f>0+Q172</f>
      </c>
      <c r="O172">
        <f>0+R172</f>
      </c>
      <c r="Q172">
        <f>0+I173+I177+I181+I185+I189+I193+I197+I201+I205+I209+I213+I217+I221+I225+I229+I233</f>
      </c>
      <c>
        <f>0+O173+O177+O181+O185+O189+O193+O197+O201+O205+O209+O213+O217+O221+O225+O229+O233</f>
      </c>
    </row>
    <row r="173" spans="1:16" ht="12.75">
      <c r="A173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117</v>
      </c>
      <c s="26">
        <v>7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295</v>
      </c>
    </row>
    <row r="175" spans="1:5" ht="25.5">
      <c r="A175" s="30" t="s">
        <v>42</v>
      </c>
      <c r="E175" s="31" t="s">
        <v>296</v>
      </c>
    </row>
    <row r="176" spans="1:5" ht="63.75">
      <c r="A176" t="s">
        <v>44</v>
      </c>
      <c r="E176" s="29" t="s">
        <v>297</v>
      </c>
    </row>
    <row r="177" spans="1:16" ht="12.75">
      <c r="A177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301</v>
      </c>
      <c s="26">
        <v>2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302</v>
      </c>
    </row>
    <row r="179" spans="1:5" ht="25.5">
      <c r="A179" s="30" t="s">
        <v>42</v>
      </c>
      <c r="E179" s="31" t="s">
        <v>77</v>
      </c>
    </row>
    <row r="180" spans="1:5" ht="51">
      <c r="A180" t="s">
        <v>44</v>
      </c>
      <c r="E180" s="29" t="s">
        <v>303</v>
      </c>
    </row>
    <row r="181" spans="1:16" ht="12.75">
      <c r="A181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301</v>
      </c>
      <c s="26">
        <v>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307</v>
      </c>
    </row>
    <row r="183" spans="1:5" ht="25.5">
      <c r="A183" s="30" t="s">
        <v>42</v>
      </c>
      <c r="E183" s="31" t="s">
        <v>308</v>
      </c>
    </row>
    <row r="184" spans="1:5" ht="51">
      <c r="A184" t="s">
        <v>44</v>
      </c>
      <c r="E184" s="29" t="s">
        <v>309</v>
      </c>
    </row>
    <row r="185" spans="1:16" ht="25.5">
      <c r="A185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301</v>
      </c>
      <c s="26">
        <v>2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313</v>
      </c>
    </row>
    <row r="187" spans="1:5" ht="25.5">
      <c r="A187" s="30" t="s">
        <v>42</v>
      </c>
      <c r="E187" s="31" t="s">
        <v>77</v>
      </c>
    </row>
    <row r="188" spans="1:5" ht="63.75">
      <c r="A188" t="s">
        <v>44</v>
      </c>
      <c r="E188" s="29" t="s">
        <v>314</v>
      </c>
    </row>
    <row r="189" spans="1:16" ht="12.75">
      <c r="A189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301</v>
      </c>
      <c s="26">
        <v>2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318</v>
      </c>
    </row>
    <row r="191" spans="1:5" ht="25.5">
      <c r="A191" s="30" t="s">
        <v>42</v>
      </c>
      <c r="E191" s="31" t="s">
        <v>77</v>
      </c>
    </row>
    <row r="192" spans="1:5" ht="25.5">
      <c r="A192" t="s">
        <v>44</v>
      </c>
      <c r="E192" s="29" t="s">
        <v>319</v>
      </c>
    </row>
    <row r="193" spans="1:16" ht="12.75">
      <c r="A193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301</v>
      </c>
      <c s="26">
        <v>2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25.5">
      <c r="A195" s="30" t="s">
        <v>42</v>
      </c>
      <c r="E195" s="31" t="s">
        <v>77</v>
      </c>
    </row>
    <row r="196" spans="1:5" ht="25.5">
      <c r="A196" t="s">
        <v>44</v>
      </c>
      <c r="E196" s="29" t="s">
        <v>323</v>
      </c>
    </row>
    <row r="197" spans="1:16" ht="12.75">
      <c r="A197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301</v>
      </c>
      <c s="26">
        <v>2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25.5">
      <c r="A199" s="30" t="s">
        <v>42</v>
      </c>
      <c r="E199" s="31" t="s">
        <v>77</v>
      </c>
    </row>
    <row r="200" spans="1:5" ht="25.5">
      <c r="A200" t="s">
        <v>44</v>
      </c>
      <c r="E200" s="29" t="s">
        <v>319</v>
      </c>
    </row>
    <row r="201" spans="1:16" ht="25.5">
      <c r="A201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184</v>
      </c>
      <c s="26">
        <v>5.625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330</v>
      </c>
    </row>
    <row r="203" spans="1:5" ht="25.5">
      <c r="A203" s="30" t="s">
        <v>42</v>
      </c>
      <c r="E203" s="31" t="s">
        <v>331</v>
      </c>
    </row>
    <row r="204" spans="1:5" ht="38.25">
      <c r="A204" t="s">
        <v>44</v>
      </c>
      <c r="E204" s="29" t="s">
        <v>332</v>
      </c>
    </row>
    <row r="205" spans="1:16" ht="12.75">
      <c r="A205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102</v>
      </c>
      <c s="26">
        <v>23.56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336</v>
      </c>
    </row>
    <row r="207" spans="1:5" ht="25.5">
      <c r="A207" s="30" t="s">
        <v>42</v>
      </c>
      <c r="E207" s="31" t="s">
        <v>337</v>
      </c>
    </row>
    <row r="208" spans="1:5" ht="408">
      <c r="A208" t="s">
        <v>44</v>
      </c>
      <c r="E208" s="29" t="s">
        <v>338</v>
      </c>
    </row>
    <row r="209" spans="1:16" ht="12.75">
      <c r="A209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117</v>
      </c>
      <c s="26">
        <v>10.6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342</v>
      </c>
    </row>
    <row r="211" spans="1:5" ht="25.5">
      <c r="A211" s="30" t="s">
        <v>42</v>
      </c>
      <c r="E211" s="31" t="s">
        <v>343</v>
      </c>
    </row>
    <row r="212" spans="1:5" ht="63.75">
      <c r="A212" t="s">
        <v>44</v>
      </c>
      <c r="E212" s="29" t="s">
        <v>344</v>
      </c>
    </row>
    <row r="213" spans="1:16" ht="12.75">
      <c r="A213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117</v>
      </c>
      <c s="26">
        <v>8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348</v>
      </c>
    </row>
    <row r="215" spans="1:5" ht="25.5">
      <c r="A215" s="30" t="s">
        <v>42</v>
      </c>
      <c r="E215" s="31" t="s">
        <v>349</v>
      </c>
    </row>
    <row r="216" spans="1:5" ht="63.75">
      <c r="A216" t="s">
        <v>44</v>
      </c>
      <c r="E216" s="29" t="s">
        <v>350</v>
      </c>
    </row>
    <row r="217" spans="1:16" ht="12.75">
      <c r="A217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117</v>
      </c>
      <c s="26">
        <v>11.83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37</v>
      </c>
    </row>
    <row r="219" spans="1:5" ht="25.5">
      <c r="A219" s="30" t="s">
        <v>42</v>
      </c>
      <c r="E219" s="31" t="s">
        <v>119</v>
      </c>
    </row>
    <row r="220" spans="1:5" ht="25.5">
      <c r="A220" t="s">
        <v>44</v>
      </c>
      <c r="E220" s="29" t="s">
        <v>354</v>
      </c>
    </row>
    <row r="221" spans="1:16" ht="12.75">
      <c r="A221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117</v>
      </c>
      <c s="26">
        <v>11.83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37</v>
      </c>
    </row>
    <row r="223" spans="1:5" ht="25.5">
      <c r="A223" s="30" t="s">
        <v>42</v>
      </c>
      <c r="E223" s="31" t="s">
        <v>119</v>
      </c>
    </row>
    <row r="224" spans="1:5" ht="38.25">
      <c r="A224" t="s">
        <v>44</v>
      </c>
      <c r="E224" s="29" t="s">
        <v>358</v>
      </c>
    </row>
    <row r="225" spans="1:16" ht="12.75">
      <c r="A225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102</v>
      </c>
      <c s="26">
        <v>10.842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362</v>
      </c>
    </row>
    <row r="227" spans="1:5" ht="63.75">
      <c r="A227" s="30" t="s">
        <v>42</v>
      </c>
      <c r="E227" s="31" t="s">
        <v>363</v>
      </c>
    </row>
    <row r="228" spans="1:5" ht="102">
      <c r="A228" t="s">
        <v>44</v>
      </c>
      <c r="E228" s="29" t="s">
        <v>364</v>
      </c>
    </row>
    <row r="229" spans="1:16" ht="12.75">
      <c r="A22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102</v>
      </c>
      <c s="26">
        <v>2.476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37</v>
      </c>
    </row>
    <row r="231" spans="1:5" ht="38.25">
      <c r="A231" s="30" t="s">
        <v>42</v>
      </c>
      <c r="E231" s="31" t="s">
        <v>368</v>
      </c>
    </row>
    <row r="232" spans="1:5" ht="102">
      <c r="A232" t="s">
        <v>44</v>
      </c>
      <c r="E232" s="29" t="s">
        <v>364</v>
      </c>
    </row>
    <row r="233" spans="1:16" ht="12.75">
      <c r="A233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102</v>
      </c>
      <c s="26">
        <v>0.36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372</v>
      </c>
    </row>
    <row r="235" spans="1:5" ht="25.5">
      <c r="A235" s="30" t="s">
        <v>42</v>
      </c>
      <c r="E235" s="31" t="s">
        <v>373</v>
      </c>
    </row>
    <row r="236" spans="1:5" ht="102">
      <c r="A236" t="s">
        <v>44</v>
      </c>
      <c r="E236" s="29" t="s">
        <v>364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374</v>
      </c>
      <c s="5"/>
      <c s="14" t="s">
        <v>375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376</v>
      </c>
      <c s="19" t="s">
        <v>37</v>
      </c>
      <c s="24" t="s">
        <v>377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378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291</v>
      </c>
      <c s="5"/>
      <c s="5"/>
      <c s="5"/>
      <c s="36">
        <f>0+Q13</f>
      </c>
      <c r="O13">
        <f>0+R13</f>
      </c>
      <c r="Q13">
        <f>0+I14+I18+I22+I26+I30+I34+I38+I42+I46+I50+I54+I58+I62+I66+I70+I74+I78+I82+I86</f>
      </c>
      <c>
        <f>0+O14+O18+O22+O26+O30+O34+O38+O42+O46+O50+O54+O58+O62+O66+O70+O74+O78+O82+O86</f>
      </c>
    </row>
    <row r="14" spans="1:16" ht="12.75">
      <c r="A14" s="19" t="s">
        <v>35</v>
      </c>
      <c s="23" t="s">
        <v>13</v>
      </c>
      <c s="23" t="s">
        <v>379</v>
      </c>
      <c s="19" t="s">
        <v>37</v>
      </c>
      <c s="24" t="s">
        <v>380</v>
      </c>
      <c s="25" t="s">
        <v>301</v>
      </c>
      <c s="26">
        <v>7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381</v>
      </c>
    </row>
    <row r="16" spans="1:5" ht="25.5">
      <c r="A16" s="30" t="s">
        <v>42</v>
      </c>
      <c r="E16" s="31" t="s">
        <v>382</v>
      </c>
    </row>
    <row r="17" spans="1:5" ht="38.25">
      <c r="A17" t="s">
        <v>44</v>
      </c>
      <c r="E17" s="29" t="s">
        <v>383</v>
      </c>
    </row>
    <row r="18" spans="1:16" ht="25.5">
      <c r="A18" s="19" t="s">
        <v>35</v>
      </c>
      <c s="23" t="s">
        <v>12</v>
      </c>
      <c s="23" t="s">
        <v>384</v>
      </c>
      <c s="19" t="s">
        <v>37</v>
      </c>
      <c s="24" t="s">
        <v>385</v>
      </c>
      <c s="25" t="s">
        <v>301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386</v>
      </c>
    </row>
    <row r="20" spans="1:5" ht="25.5">
      <c r="A20" s="30" t="s">
        <v>42</v>
      </c>
      <c r="E20" s="31" t="s">
        <v>387</v>
      </c>
    </row>
    <row r="21" spans="1:5" ht="63.75">
      <c r="A21" t="s">
        <v>44</v>
      </c>
      <c r="E21" s="29" t="s">
        <v>314</v>
      </c>
    </row>
    <row r="22" spans="1:16" ht="12.75">
      <c r="A22" s="19" t="s">
        <v>35</v>
      </c>
      <c s="23" t="s">
        <v>23</v>
      </c>
      <c s="23" t="s">
        <v>388</v>
      </c>
      <c s="19" t="s">
        <v>37</v>
      </c>
      <c s="24" t="s">
        <v>389</v>
      </c>
      <c s="25" t="s">
        <v>301</v>
      </c>
      <c s="26">
        <v>18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387</v>
      </c>
    </row>
    <row r="25" spans="1:5" ht="25.5">
      <c r="A25" t="s">
        <v>44</v>
      </c>
      <c r="E25" s="29" t="s">
        <v>319</v>
      </c>
    </row>
    <row r="26" spans="1:16" ht="12.75">
      <c r="A26" s="19" t="s">
        <v>35</v>
      </c>
      <c s="23" t="s">
        <v>25</v>
      </c>
      <c s="23" t="s">
        <v>390</v>
      </c>
      <c s="19" t="s">
        <v>391</v>
      </c>
      <c s="24" t="s">
        <v>392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393</v>
      </c>
    </row>
    <row r="28" spans="1:5" ht="25.5">
      <c r="A28" s="30" t="s">
        <v>42</v>
      </c>
      <c r="E28" s="31" t="s">
        <v>43</v>
      </c>
    </row>
    <row r="29" spans="1:5" ht="25.5">
      <c r="A29" t="s">
        <v>44</v>
      </c>
      <c r="E29" s="29" t="s">
        <v>394</v>
      </c>
    </row>
    <row r="30" spans="1:16" ht="25.5">
      <c r="A30" s="19" t="s">
        <v>35</v>
      </c>
      <c s="23" t="s">
        <v>27</v>
      </c>
      <c s="23" t="s">
        <v>395</v>
      </c>
      <c s="19" t="s">
        <v>37</v>
      </c>
      <c s="24" t="s">
        <v>396</v>
      </c>
      <c s="25" t="s">
        <v>301</v>
      </c>
      <c s="26">
        <v>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397</v>
      </c>
    </row>
    <row r="32" spans="1:5" ht="25.5">
      <c r="A32" s="30" t="s">
        <v>42</v>
      </c>
      <c r="E32" s="31" t="s">
        <v>308</v>
      </c>
    </row>
    <row r="33" spans="1:5" ht="63.75">
      <c r="A33" t="s">
        <v>44</v>
      </c>
      <c r="E33" s="29" t="s">
        <v>314</v>
      </c>
    </row>
    <row r="34" spans="1:16" ht="12.75">
      <c r="A34" s="19" t="s">
        <v>35</v>
      </c>
      <c s="23" t="s">
        <v>65</v>
      </c>
      <c s="23" t="s">
        <v>398</v>
      </c>
      <c s="19" t="s">
        <v>37</v>
      </c>
      <c s="24" t="s">
        <v>399</v>
      </c>
      <c s="25" t="s">
        <v>301</v>
      </c>
      <c s="26">
        <v>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308</v>
      </c>
    </row>
    <row r="37" spans="1:5" ht="25.5">
      <c r="A37" t="s">
        <v>44</v>
      </c>
      <c r="E37" s="29" t="s">
        <v>319</v>
      </c>
    </row>
    <row r="38" spans="1:16" ht="12.75">
      <c r="A38" s="19" t="s">
        <v>35</v>
      </c>
      <c s="23" t="s">
        <v>70</v>
      </c>
      <c s="23" t="s">
        <v>400</v>
      </c>
      <c s="19" t="s">
        <v>391</v>
      </c>
      <c s="24" t="s">
        <v>401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393</v>
      </c>
    </row>
    <row r="40" spans="1:5" ht="25.5">
      <c r="A40" s="30" t="s">
        <v>42</v>
      </c>
      <c r="E40" s="31" t="s">
        <v>43</v>
      </c>
    </row>
    <row r="41" spans="1:5" ht="25.5">
      <c r="A41" t="s">
        <v>44</v>
      </c>
      <c r="E41" s="29" t="s">
        <v>394</v>
      </c>
    </row>
    <row r="42" spans="1:16" ht="12.75">
      <c r="A42" s="19" t="s">
        <v>35</v>
      </c>
      <c s="23" t="s">
        <v>30</v>
      </c>
      <c s="23" t="s">
        <v>402</v>
      </c>
      <c s="19" t="s">
        <v>37</v>
      </c>
      <c s="24" t="s">
        <v>403</v>
      </c>
      <c s="25" t="s">
        <v>301</v>
      </c>
      <c s="26">
        <v>25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404</v>
      </c>
    </row>
    <row r="44" spans="1:5" ht="25.5">
      <c r="A44" s="30" t="s">
        <v>42</v>
      </c>
      <c r="E44" s="31" t="s">
        <v>405</v>
      </c>
    </row>
    <row r="45" spans="1:5" ht="63.75">
      <c r="A45" t="s">
        <v>44</v>
      </c>
      <c r="E45" s="29" t="s">
        <v>406</v>
      </c>
    </row>
    <row r="46" spans="1:16" ht="12.75">
      <c r="A46" s="19" t="s">
        <v>35</v>
      </c>
      <c s="23" t="s">
        <v>32</v>
      </c>
      <c s="23" t="s">
        <v>407</v>
      </c>
      <c s="19" t="s">
        <v>37</v>
      </c>
      <c s="24" t="s">
        <v>408</v>
      </c>
      <c s="25" t="s">
        <v>301</v>
      </c>
      <c s="26">
        <v>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405</v>
      </c>
    </row>
    <row r="49" spans="1:5" ht="25.5">
      <c r="A49" t="s">
        <v>44</v>
      </c>
      <c r="E49" s="29" t="s">
        <v>319</v>
      </c>
    </row>
    <row r="50" spans="1:16" ht="12.75">
      <c r="A50" s="19" t="s">
        <v>35</v>
      </c>
      <c s="23" t="s">
        <v>136</v>
      </c>
      <c s="23" t="s">
        <v>409</v>
      </c>
      <c s="19" t="s">
        <v>391</v>
      </c>
      <c s="24" t="s">
        <v>410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393</v>
      </c>
    </row>
    <row r="52" spans="1:5" ht="25.5">
      <c r="A52" s="30" t="s">
        <v>42</v>
      </c>
      <c r="E52" s="31" t="s">
        <v>43</v>
      </c>
    </row>
    <row r="53" spans="1:5" ht="25.5">
      <c r="A53" t="s">
        <v>44</v>
      </c>
      <c r="E53" s="29" t="s">
        <v>411</v>
      </c>
    </row>
    <row r="54" spans="1:16" ht="12.75">
      <c r="A54" s="19" t="s">
        <v>35</v>
      </c>
      <c s="23" t="s">
        <v>140</v>
      </c>
      <c s="23" t="s">
        <v>412</v>
      </c>
      <c s="19" t="s">
        <v>37</v>
      </c>
      <c s="24" t="s">
        <v>413</v>
      </c>
      <c s="25" t="s">
        <v>301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414</v>
      </c>
    </row>
    <row r="56" spans="1:5" ht="25.5">
      <c r="A56" s="30" t="s">
        <v>42</v>
      </c>
      <c r="E56" s="31" t="s">
        <v>77</v>
      </c>
    </row>
    <row r="57" spans="1:5" ht="76.5">
      <c r="A57" t="s">
        <v>44</v>
      </c>
      <c r="E57" s="29" t="s">
        <v>415</v>
      </c>
    </row>
    <row r="58" spans="1:16" ht="12.75">
      <c r="A58" s="19" t="s">
        <v>35</v>
      </c>
      <c s="23" t="s">
        <v>145</v>
      </c>
      <c s="23" t="s">
        <v>416</v>
      </c>
      <c s="19" t="s">
        <v>37</v>
      </c>
      <c s="24" t="s">
        <v>417</v>
      </c>
      <c s="25" t="s">
        <v>301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77</v>
      </c>
    </row>
    <row r="61" spans="1:5" ht="25.5">
      <c r="A61" t="s">
        <v>44</v>
      </c>
      <c r="E61" s="29" t="s">
        <v>418</v>
      </c>
    </row>
    <row r="62" spans="1:16" ht="12.75">
      <c r="A62" s="19" t="s">
        <v>35</v>
      </c>
      <c s="23" t="s">
        <v>150</v>
      </c>
      <c s="23" t="s">
        <v>419</v>
      </c>
      <c s="19" t="s">
        <v>391</v>
      </c>
      <c s="24" t="s">
        <v>420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393</v>
      </c>
    </row>
    <row r="64" spans="1:5" ht="25.5">
      <c r="A64" s="30" t="s">
        <v>42</v>
      </c>
      <c r="E64" s="31" t="s">
        <v>43</v>
      </c>
    </row>
    <row r="65" spans="1:5" ht="25.5">
      <c r="A65" t="s">
        <v>44</v>
      </c>
      <c r="E65" s="29" t="s">
        <v>421</v>
      </c>
    </row>
    <row r="66" spans="1:16" ht="12.75">
      <c r="A66" s="19" t="s">
        <v>35</v>
      </c>
      <c s="23" t="s">
        <v>156</v>
      </c>
      <c s="23" t="s">
        <v>422</v>
      </c>
      <c s="19" t="s">
        <v>37</v>
      </c>
      <c s="24" t="s">
        <v>423</v>
      </c>
      <c s="25" t="s">
        <v>301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414</v>
      </c>
    </row>
    <row r="68" spans="1:5" ht="25.5">
      <c r="A68" s="30" t="s">
        <v>42</v>
      </c>
      <c r="E68" s="31" t="s">
        <v>77</v>
      </c>
    </row>
    <row r="69" spans="1:5" ht="63.75">
      <c r="A69" t="s">
        <v>44</v>
      </c>
      <c r="E69" s="29" t="s">
        <v>424</v>
      </c>
    </row>
    <row r="70" spans="1:16" ht="12.75">
      <c r="A70" s="19" t="s">
        <v>35</v>
      </c>
      <c s="23" t="s">
        <v>161</v>
      </c>
      <c s="23" t="s">
        <v>425</v>
      </c>
      <c s="19" t="s">
        <v>37</v>
      </c>
      <c s="24" t="s">
        <v>426</v>
      </c>
      <c s="25" t="s">
        <v>301</v>
      </c>
      <c s="26">
        <v>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77</v>
      </c>
    </row>
    <row r="73" spans="1:5" ht="25.5">
      <c r="A73" t="s">
        <v>44</v>
      </c>
      <c r="E73" s="29" t="s">
        <v>418</v>
      </c>
    </row>
    <row r="74" spans="1:16" ht="12.75">
      <c r="A74" s="19" t="s">
        <v>35</v>
      </c>
      <c s="23" t="s">
        <v>163</v>
      </c>
      <c s="23" t="s">
        <v>427</v>
      </c>
      <c s="19" t="s">
        <v>391</v>
      </c>
      <c s="24" t="s">
        <v>428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393</v>
      </c>
    </row>
    <row r="76" spans="1:5" ht="25.5">
      <c r="A76" s="30" t="s">
        <v>42</v>
      </c>
      <c r="E76" s="31" t="s">
        <v>43</v>
      </c>
    </row>
    <row r="77" spans="1:5" ht="25.5">
      <c r="A77" t="s">
        <v>44</v>
      </c>
      <c r="E77" s="29" t="s">
        <v>421</v>
      </c>
    </row>
    <row r="78" spans="1:16" ht="25.5">
      <c r="A78" s="19" t="s">
        <v>35</v>
      </c>
      <c s="23" t="s">
        <v>169</v>
      </c>
      <c s="23" t="s">
        <v>429</v>
      </c>
      <c s="19" t="s">
        <v>37</v>
      </c>
      <c s="24" t="s">
        <v>430</v>
      </c>
      <c s="25" t="s">
        <v>301</v>
      </c>
      <c s="26">
        <v>29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431</v>
      </c>
    </row>
    <row r="80" spans="1:5" ht="25.5">
      <c r="A80" s="30" t="s">
        <v>42</v>
      </c>
      <c r="E80" s="31" t="s">
        <v>432</v>
      </c>
    </row>
    <row r="81" spans="1:5" ht="63.75">
      <c r="A81" t="s">
        <v>44</v>
      </c>
      <c r="E81" s="29" t="s">
        <v>424</v>
      </c>
    </row>
    <row r="82" spans="1:16" ht="12.75">
      <c r="A82" s="19" t="s">
        <v>35</v>
      </c>
      <c s="23" t="s">
        <v>175</v>
      </c>
      <c s="23" t="s">
        <v>433</v>
      </c>
      <c s="19" t="s">
        <v>37</v>
      </c>
      <c s="24" t="s">
        <v>434</v>
      </c>
      <c s="25" t="s">
        <v>301</v>
      </c>
      <c s="26">
        <v>29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432</v>
      </c>
    </row>
    <row r="85" spans="1:5" ht="25.5">
      <c r="A85" t="s">
        <v>44</v>
      </c>
      <c r="E85" s="29" t="s">
        <v>418</v>
      </c>
    </row>
    <row r="86" spans="1:16" ht="12.75">
      <c r="A86" s="19" t="s">
        <v>35</v>
      </c>
      <c s="23" t="s">
        <v>181</v>
      </c>
      <c s="23" t="s">
        <v>435</v>
      </c>
      <c s="19" t="s">
        <v>391</v>
      </c>
      <c s="24" t="s">
        <v>436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393</v>
      </c>
    </row>
    <row r="88" spans="1:5" ht="25.5">
      <c r="A88" s="30" t="s">
        <v>42</v>
      </c>
      <c r="E88" s="31" t="s">
        <v>43</v>
      </c>
    </row>
    <row r="89" spans="1:5" ht="25.5">
      <c r="A89" t="s">
        <v>44</v>
      </c>
      <c r="E89" s="29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